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Employees" sheetId="2" state="visible" r:id="rId2"/>
    <sheet name="Leave Log" sheetId="3" state="visible" r:id="rId3"/>
    <sheet name="Balances" sheetId="4" state="visible" r:id="rId4"/>
    <sheet name="Year Calendar" sheetId="5" state="visible" r:id="rId5"/>
    <sheet name="Holidays" sheetId="6" state="visible" r:id="rId6"/>
    <sheet name="Leave Typ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 mmm yyyy"/>
    <numFmt numFmtId="165" formatCode="yyyy-mm-dd"/>
    <numFmt numFmtId="166" formatCode="mmm"/>
  </numFmts>
  <fonts count="5">
    <font>
      <name val="Calibri"/>
      <family val="2"/>
      <color theme="1"/>
      <sz val="11"/>
      <scheme val="minor"/>
    </font>
    <font>
      <b val="1"/>
      <color rgb="001D4ED8"/>
      <sz val="14"/>
    </font>
    <font>
      <color rgb="0064748B"/>
      <sz val="9"/>
    </font>
    <font>
      <b val="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8FAFC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9" fontId="0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" pivotButton="0" quotePrefix="0" xfId="0"/>
    <xf numFmtId="166" fontId="4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Employee Vacation Tracker 2026</t>
        </is>
      </c>
    </row>
    <row r="2">
      <c r="A2" s="2" t="inlineStr">
        <is>
          <t>Free template from ClockIt — get.clockit.io/free/employee-vacation-tracker</t>
        </is>
      </c>
    </row>
    <row r="5">
      <c r="A5" s="3" t="inlineStr">
        <is>
          <t>1. Set up your team</t>
        </is>
      </c>
    </row>
    <row r="6" ht="30" customHeight="1">
      <c r="A6" s="4" t="inlineStr">
        <is>
          <t>Open the Employees tab. Enter each person's name, their annual vacation entitlement in days, and any days carried over from last year. The total allowance calculates itself.</t>
        </is>
      </c>
    </row>
    <row r="8">
      <c r="A8" s="3" t="inlineStr">
        <is>
          <t>2. Log leave as it is approved</t>
        </is>
      </c>
    </row>
    <row r="9" ht="30" customHeight="1">
      <c r="A9" s="4" t="inlineStr">
        <is>
          <t>On the Leave Log tab, add one row per request: who, what type, the first and last day off. Working days are counted automatically with NETWORKDAYS, so weekends never eat someone's allowance.</t>
        </is>
      </c>
    </row>
    <row r="11">
      <c r="A11" s="3" t="inlineStr">
        <is>
          <t>3. Read the balances</t>
        </is>
      </c>
    </row>
    <row r="12" ht="30" customHeight="1">
      <c r="A12" s="4" t="inlineStr">
        <is>
          <t>The Balances tab shows allowance, days taken, days still booked in the future, and what is left — per person, with no typing. The Year Calendar tab breaks the same data down month by month.</t>
        </is>
      </c>
    </row>
    <row r="14">
      <c r="A14" s="3" t="inlineStr">
        <is>
          <t>4. Keep sick leave separate</t>
        </is>
      </c>
    </row>
    <row r="15" ht="30" customHeight="1">
      <c r="A15" s="4" t="inlineStr">
        <is>
          <t>Sick, unpaid and parental leave are logged the same way but do not reduce the vacation allowance. Change that behaviour on the Leave Types tab.</t>
        </is>
      </c>
    </row>
    <row r="17">
      <c r="A17" s="3" t="inlineStr">
        <is>
          <t>Note on carry-over</t>
        </is>
      </c>
    </row>
    <row r="18" ht="30" customHeight="1">
      <c r="A18" s="4" t="inlineStr">
        <is>
          <t>Carry-over is entered manually once a year, in the Employees tab. Most companies cap it — write the cap into your policy, not the spreadsheet, so the number in column E is always the agreed one.</t>
        </is>
      </c>
    </row>
    <row r="21">
      <c r="A21" s="3" t="inlineStr">
        <is>
          <t>Spreadsheets stop working once people book their own time off.</t>
        </is>
      </c>
    </row>
    <row r="22">
      <c r="A22" s="4" t="inlineStr">
        <is>
          <t>ClockIt handles requests, approvals, balances and accruals automatically — see get.clockit.io/free/employee-vacation-tracker for the free plan.</t>
        </is>
      </c>
    </row>
  </sheetData>
  <mergeCells count="6">
    <mergeCell ref="A9:F9"/>
    <mergeCell ref="A6:F6"/>
    <mergeCell ref="A22:F22"/>
    <mergeCell ref="A18:F18"/>
    <mergeCell ref="A12:F12"/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22" customWidth="1" min="4" max="4"/>
    <col width="20" customWidth="1" min="5" max="5"/>
    <col width="16" customWidth="1" min="6" max="6"/>
  </cols>
  <sheetData>
    <row r="1">
      <c r="A1" s="1" t="inlineStr">
        <is>
          <t>Employees &amp; Entitlement</t>
        </is>
      </c>
    </row>
    <row r="2">
      <c r="A2" s="2" t="inlineStr">
        <is>
          <t>One row per person. Total allowance = annual entitlement + carry-over.</t>
        </is>
      </c>
    </row>
    <row r="4">
      <c r="A4" s="3" t="inlineStr">
        <is>
          <t>Leave year:</t>
        </is>
      </c>
      <c r="B4" t="n">
        <v>2026</v>
      </c>
    </row>
    <row r="5">
      <c r="A5" s="5" t="inlineStr">
        <is>
          <t>Employee Name</t>
        </is>
      </c>
      <c r="B5" s="5" t="inlineStr">
        <is>
          <t>Department</t>
        </is>
      </c>
      <c r="C5" s="5" t="inlineStr">
        <is>
          <t>Start Date</t>
        </is>
      </c>
      <c r="D5" s="5" t="inlineStr">
        <is>
          <t>Annual Entitlement (days)</t>
        </is>
      </c>
      <c r="E5" s="5" t="inlineStr">
        <is>
          <t>Carried Over (days)</t>
        </is>
      </c>
      <c r="F5" s="5" t="inlineStr">
        <is>
          <t>Total Allowance</t>
        </is>
      </c>
    </row>
    <row r="6">
      <c r="A6" s="6" t="inlineStr">
        <is>
          <t>Aisha Khan</t>
        </is>
      </c>
      <c r="B6" s="6" t="inlineStr">
        <is>
          <t>Operations</t>
        </is>
      </c>
      <c r="C6" s="7" t="n"/>
      <c r="D6" s="8" t="n">
        <v>25</v>
      </c>
      <c r="E6" s="8" t="n">
        <v>3</v>
      </c>
      <c r="F6" s="8">
        <f>IF(A6="","",N(D6)+N(E6))</f>
        <v/>
      </c>
    </row>
    <row r="7">
      <c r="A7" s="9" t="inlineStr">
        <is>
          <t>Ben Cooper</t>
        </is>
      </c>
      <c r="B7" s="9" t="inlineStr">
        <is>
          <t>Sales</t>
        </is>
      </c>
      <c r="C7" s="10" t="n"/>
      <c r="D7" s="11" t="n">
        <v>20</v>
      </c>
      <c r="E7" s="11" t="n">
        <v>0</v>
      </c>
      <c r="F7" s="11">
        <f>IF(A7="","",N(D7)+N(E7))</f>
        <v/>
      </c>
    </row>
    <row r="8">
      <c r="A8" s="6" t="inlineStr">
        <is>
          <t>Carla Mendez</t>
        </is>
      </c>
      <c r="B8" s="6" t="inlineStr">
        <is>
          <t>Support</t>
        </is>
      </c>
      <c r="C8" s="7" t="n"/>
      <c r="D8" s="8" t="n">
        <v>22</v>
      </c>
      <c r="E8" s="8" t="n">
        <v>2</v>
      </c>
      <c r="F8" s="8">
        <f>IF(A8="","",N(D8)+N(E8))</f>
        <v/>
      </c>
    </row>
    <row r="9">
      <c r="A9" s="9" t="inlineStr">
        <is>
          <t>David Osei</t>
        </is>
      </c>
      <c r="B9" s="9" t="inlineStr">
        <is>
          <t>Operations</t>
        </is>
      </c>
      <c r="C9" s="10" t="n"/>
      <c r="D9" s="11" t="n">
        <v>20</v>
      </c>
      <c r="E9" s="11" t="n">
        <v>5</v>
      </c>
      <c r="F9" s="11">
        <f>IF(A9="","",N(D9)+N(E9))</f>
        <v/>
      </c>
    </row>
    <row r="10">
      <c r="A10" s="6" t="inlineStr">
        <is>
          <t>Elena Rossi</t>
        </is>
      </c>
      <c r="B10" s="6" t="inlineStr">
        <is>
          <t>Finance</t>
        </is>
      </c>
      <c r="C10" s="7" t="n"/>
      <c r="D10" s="8" t="n">
        <v>25</v>
      </c>
      <c r="E10" s="8" t="n">
        <v>0</v>
      </c>
      <c r="F10" s="8">
        <f>IF(A10="","",N(D10)+N(E10))</f>
        <v/>
      </c>
    </row>
    <row r="11">
      <c r="A11" s="9" t="n"/>
      <c r="B11" s="9" t="n"/>
      <c r="C11" s="10" t="n"/>
      <c r="D11" s="11" t="n"/>
      <c r="E11" s="11" t="n"/>
      <c r="F11" s="11">
        <f>IF(A11="","",N(D11)+N(E11))</f>
        <v/>
      </c>
    </row>
    <row r="12">
      <c r="A12" s="6" t="n"/>
      <c r="B12" s="6" t="n"/>
      <c r="C12" s="7" t="n"/>
      <c r="D12" s="8" t="n"/>
      <c r="E12" s="8" t="n"/>
      <c r="F12" s="8">
        <f>IF(A12="","",N(D12)+N(E12))</f>
        <v/>
      </c>
    </row>
    <row r="13">
      <c r="A13" s="9" t="n"/>
      <c r="B13" s="9" t="n"/>
      <c r="C13" s="10" t="n"/>
      <c r="D13" s="11" t="n"/>
      <c r="E13" s="11" t="n"/>
      <c r="F13" s="11">
        <f>IF(A13="","",N(D13)+N(E13))</f>
        <v/>
      </c>
    </row>
    <row r="14">
      <c r="A14" s="6" t="n"/>
      <c r="B14" s="6" t="n"/>
      <c r="C14" s="7" t="n"/>
      <c r="D14" s="8" t="n"/>
      <c r="E14" s="8" t="n"/>
      <c r="F14" s="8">
        <f>IF(A14="","",N(D14)+N(E14))</f>
        <v/>
      </c>
    </row>
    <row r="15">
      <c r="A15" s="9" t="n"/>
      <c r="B15" s="9" t="n"/>
      <c r="C15" s="10" t="n"/>
      <c r="D15" s="11" t="n"/>
      <c r="E15" s="11" t="n"/>
      <c r="F15" s="11">
        <f>IF(A15="","",N(D15)+N(E15))</f>
        <v/>
      </c>
    </row>
    <row r="16">
      <c r="A16" s="6" t="n"/>
      <c r="B16" s="6" t="n"/>
      <c r="C16" s="7" t="n"/>
      <c r="D16" s="8" t="n"/>
      <c r="E16" s="8" t="n"/>
      <c r="F16" s="8">
        <f>IF(A16="","",N(D16)+N(E16))</f>
        <v/>
      </c>
    </row>
    <row r="17">
      <c r="A17" s="9" t="n"/>
      <c r="B17" s="9" t="n"/>
      <c r="C17" s="10" t="n"/>
      <c r="D17" s="11" t="n"/>
      <c r="E17" s="11" t="n"/>
      <c r="F17" s="11">
        <f>IF(A17="","",N(D17)+N(E17))</f>
        <v/>
      </c>
    </row>
    <row r="18">
      <c r="A18" s="6" t="n"/>
      <c r="B18" s="6" t="n"/>
      <c r="C18" s="7" t="n"/>
      <c r="D18" s="8" t="n"/>
      <c r="E18" s="8" t="n"/>
      <c r="F18" s="8">
        <f>IF(A18="","",N(D18)+N(E18))</f>
        <v/>
      </c>
    </row>
    <row r="19">
      <c r="A19" s="9" t="n"/>
      <c r="B19" s="9" t="n"/>
      <c r="C19" s="10" t="n"/>
      <c r="D19" s="11" t="n"/>
      <c r="E19" s="11" t="n"/>
      <c r="F19" s="11">
        <f>IF(A19="","",N(D19)+N(E19))</f>
        <v/>
      </c>
    </row>
    <row r="20">
      <c r="A20" s="6" t="n"/>
      <c r="B20" s="6" t="n"/>
      <c r="C20" s="7" t="n"/>
      <c r="D20" s="8" t="n"/>
      <c r="E20" s="8" t="n"/>
      <c r="F20" s="8">
        <f>IF(A20="","",N(D20)+N(E20))</f>
        <v/>
      </c>
    </row>
    <row r="21">
      <c r="A21" s="9" t="n"/>
      <c r="B21" s="9" t="n"/>
      <c r="C21" s="10" t="n"/>
      <c r="D21" s="11" t="n"/>
      <c r="E21" s="11" t="n"/>
      <c r="F21" s="11">
        <f>IF(A21="","",N(D21)+N(E21))</f>
        <v/>
      </c>
    </row>
    <row r="22">
      <c r="A22" s="6" t="n"/>
      <c r="B22" s="6" t="n"/>
      <c r="C22" s="7" t="n"/>
      <c r="D22" s="8" t="n"/>
      <c r="E22" s="8" t="n"/>
      <c r="F22" s="8">
        <f>IF(A22="","",N(D22)+N(E22))</f>
        <v/>
      </c>
    </row>
    <row r="23">
      <c r="A23" s="9" t="n"/>
      <c r="B23" s="9" t="n"/>
      <c r="C23" s="10" t="n"/>
      <c r="D23" s="11" t="n"/>
      <c r="E23" s="11" t="n"/>
      <c r="F23" s="11">
        <f>IF(A23="","",N(D23)+N(E23))</f>
        <v/>
      </c>
    </row>
    <row r="24">
      <c r="A24" s="6" t="n"/>
      <c r="B24" s="6" t="n"/>
      <c r="C24" s="7" t="n"/>
      <c r="D24" s="8" t="n"/>
      <c r="E24" s="8" t="n"/>
      <c r="F24" s="8">
        <f>IF(A24="","",N(D24)+N(E24))</f>
        <v/>
      </c>
    </row>
    <row r="25">
      <c r="A25" s="9" t="n"/>
      <c r="B25" s="9" t="n"/>
      <c r="C25" s="10" t="n"/>
      <c r="D25" s="11" t="n"/>
      <c r="E25" s="11" t="n"/>
      <c r="F25" s="11">
        <f>IF(A25="","",N(D25)+N(E25))</f>
        <v/>
      </c>
    </row>
    <row r="26">
      <c r="A26" s="6" t="n"/>
      <c r="B26" s="6" t="n"/>
      <c r="C26" s="7" t="n"/>
      <c r="D26" s="8" t="n"/>
      <c r="E26" s="8" t="n"/>
      <c r="F26" s="8">
        <f>IF(A26="","",N(D26)+N(E26))</f>
        <v/>
      </c>
    </row>
    <row r="27">
      <c r="A27" s="9" t="n"/>
      <c r="B27" s="9" t="n"/>
      <c r="C27" s="10" t="n"/>
      <c r="D27" s="11" t="n"/>
      <c r="E27" s="11" t="n"/>
      <c r="F27" s="11">
        <f>IF(A27="","",N(D27)+N(E27))</f>
        <v/>
      </c>
    </row>
    <row r="28">
      <c r="A28" s="6" t="n"/>
      <c r="B28" s="6" t="n"/>
      <c r="C28" s="7" t="n"/>
      <c r="D28" s="8" t="n"/>
      <c r="E28" s="8" t="n"/>
      <c r="F28" s="8">
        <f>IF(A28="","",N(D28)+N(E28))</f>
        <v/>
      </c>
    </row>
    <row r="29">
      <c r="A29" s="9" t="n"/>
      <c r="B29" s="9" t="n"/>
      <c r="C29" s="10" t="n"/>
      <c r="D29" s="11" t="n"/>
      <c r="E29" s="11" t="n"/>
      <c r="F29" s="11">
        <f>IF(A29="","",N(D29)+N(E29))</f>
        <v/>
      </c>
    </row>
    <row r="30">
      <c r="A30" s="6" t="n"/>
      <c r="B30" s="6" t="n"/>
      <c r="C30" s="7" t="n"/>
      <c r="D30" s="8" t="n"/>
      <c r="E30" s="8" t="n"/>
      <c r="F30" s="8">
        <f>IF(A30="","",N(D30)+N(E30))</f>
        <v/>
      </c>
    </row>
    <row r="31">
      <c r="A31" s="9" t="n"/>
      <c r="B31" s="9" t="n"/>
      <c r="C31" s="10" t="n"/>
      <c r="D31" s="11" t="n"/>
      <c r="E31" s="11" t="n"/>
      <c r="F31" s="11">
        <f>IF(A31="","",N(D31)+N(E31))</f>
        <v/>
      </c>
    </row>
    <row r="32">
      <c r="A32" s="6" t="n"/>
      <c r="B32" s="6" t="n"/>
      <c r="C32" s="7" t="n"/>
      <c r="D32" s="8" t="n"/>
      <c r="E32" s="8" t="n"/>
      <c r="F32" s="8">
        <f>IF(A32="","",N(D32)+N(E32))</f>
        <v/>
      </c>
    </row>
    <row r="33">
      <c r="A33" s="9" t="n"/>
      <c r="B33" s="9" t="n"/>
      <c r="C33" s="10" t="n"/>
      <c r="D33" s="11" t="n"/>
      <c r="E33" s="11" t="n"/>
      <c r="F33" s="11">
        <f>IF(A33="","",N(D33)+N(E33))</f>
        <v/>
      </c>
    </row>
    <row r="34">
      <c r="A34" s="6" t="n"/>
      <c r="B34" s="6" t="n"/>
      <c r="C34" s="7" t="n"/>
      <c r="D34" s="8" t="n"/>
      <c r="E34" s="8" t="n"/>
      <c r="F34" s="8">
        <f>IF(A34="","",N(D34)+N(E34))</f>
        <v/>
      </c>
    </row>
    <row r="35">
      <c r="A35" s="9" t="n"/>
      <c r="B35" s="9" t="n"/>
      <c r="C35" s="10" t="n"/>
      <c r="D35" s="11" t="n"/>
      <c r="E35" s="11" t="n"/>
      <c r="F35" s="11">
        <f>IF(A35="","",N(D35)+N(E35))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4" customWidth="1" min="5" max="5"/>
    <col width="13" customWidth="1" min="6" max="6"/>
    <col width="34" customWidth="1" min="7" max="7"/>
  </cols>
  <sheetData>
    <row r="1">
      <c r="A1" s="1" t="inlineStr">
        <is>
          <t>Leave Log</t>
        </is>
      </c>
    </row>
    <row r="2">
      <c r="A2" s="2" t="inlineStr">
        <is>
          <t>One row per request. Working days exclude weekends and anything on the Holidays tab.</t>
        </is>
      </c>
    </row>
    <row r="5">
      <c r="A5" s="5" t="inlineStr">
        <is>
          <t>Employee</t>
        </is>
      </c>
      <c r="B5" s="5" t="inlineStr">
        <is>
          <t>Leave Type</t>
        </is>
      </c>
      <c r="C5" s="5" t="inlineStr">
        <is>
          <t>First Day Off</t>
        </is>
      </c>
      <c r="D5" s="5" t="inlineStr">
        <is>
          <t>Last Day Off</t>
        </is>
      </c>
      <c r="E5" s="5" t="inlineStr">
        <is>
          <t>Working Days</t>
        </is>
      </c>
      <c r="F5" s="5" t="inlineStr">
        <is>
          <t>Status</t>
        </is>
      </c>
      <c r="G5" s="5" t="inlineStr">
        <is>
          <t>Notes</t>
        </is>
      </c>
    </row>
    <row r="6">
      <c r="A6" s="6" t="inlineStr">
        <is>
          <t>Aisha Khan</t>
        </is>
      </c>
      <c r="B6" s="6" t="inlineStr">
        <is>
          <t>Vacation</t>
        </is>
      </c>
      <c r="C6" s="12" t="n">
        <v>46097</v>
      </c>
      <c r="D6" s="12" t="n">
        <v>46101</v>
      </c>
      <c r="E6" s="8">
        <f>IF(OR(C6="",D6=""),"",NETWORKDAYS(C6,D6,Holidays!$A$6:$A$45))</f>
        <v/>
      </c>
      <c r="F6" s="8" t="inlineStr">
        <is>
          <t>Approved</t>
        </is>
      </c>
      <c r="G6" s="6" t="inlineStr">
        <is>
          <t>Spring break</t>
        </is>
      </c>
    </row>
    <row r="7">
      <c r="A7" s="9" t="inlineStr">
        <is>
          <t>Ben Cooper</t>
        </is>
      </c>
      <c r="B7" s="9" t="inlineStr">
        <is>
          <t>Sick</t>
        </is>
      </c>
      <c r="C7" s="13" t="n">
        <v>46057</v>
      </c>
      <c r="D7" s="13" t="n">
        <v>46058</v>
      </c>
      <c r="E7" s="11">
        <f>IF(OR(C7="",D7=""),"",NETWORKDAYS(C7,D7,Holidays!$A$6:$A$45))</f>
        <v/>
      </c>
      <c r="F7" s="11" t="inlineStr">
        <is>
          <t>Approved</t>
        </is>
      </c>
      <c r="G7" s="9" t="inlineStr">
        <is>
          <t>Flu</t>
        </is>
      </c>
    </row>
    <row r="8">
      <c r="A8" s="6" t="inlineStr">
        <is>
          <t>Carla Mendez</t>
        </is>
      </c>
      <c r="B8" s="6" t="inlineStr">
        <is>
          <t>Vacation</t>
        </is>
      </c>
      <c r="C8" s="12" t="n">
        <v>46209</v>
      </c>
      <c r="D8" s="12" t="n">
        <v>46220</v>
      </c>
      <c r="E8" s="8">
        <f>IF(OR(C8="",D8=""),"",NETWORKDAYS(C8,D8,Holidays!$A$6:$A$45))</f>
        <v/>
      </c>
      <c r="F8" s="8" t="inlineStr">
        <is>
          <t>Approved</t>
        </is>
      </c>
      <c r="G8" s="6" t="inlineStr">
        <is>
          <t>Summer holiday</t>
        </is>
      </c>
    </row>
    <row r="9">
      <c r="A9" s="9" t="inlineStr">
        <is>
          <t>David Osei</t>
        </is>
      </c>
      <c r="B9" s="9" t="inlineStr">
        <is>
          <t>Personal</t>
        </is>
      </c>
      <c r="C9" s="13" t="n">
        <v>46153</v>
      </c>
      <c r="D9" s="13" t="n">
        <v>46153</v>
      </c>
      <c r="E9" s="11">
        <f>IF(OR(C9="",D9=""),"",NETWORKDAYS(C9,D9,Holidays!$A$6:$A$45))</f>
        <v/>
      </c>
      <c r="F9" s="11" t="inlineStr">
        <is>
          <t>Approved</t>
        </is>
      </c>
      <c r="G9" s="9" t="inlineStr">
        <is>
          <t>Moving house</t>
        </is>
      </c>
    </row>
    <row r="10">
      <c r="A10" s="6" t="inlineStr">
        <is>
          <t>Elena Rossi</t>
        </is>
      </c>
      <c r="B10" s="6" t="inlineStr">
        <is>
          <t>Vacation</t>
        </is>
      </c>
      <c r="C10" s="12" t="n">
        <v>46377</v>
      </c>
      <c r="D10" s="12" t="n">
        <v>46387</v>
      </c>
      <c r="E10" s="8">
        <f>IF(OR(C10="",D10=""),"",NETWORKDAYS(C10,D10,Holidays!$A$6:$A$45))</f>
        <v/>
      </c>
      <c r="F10" s="8" t="inlineStr">
        <is>
          <t>Pending</t>
        </is>
      </c>
      <c r="G10" s="6" t="inlineStr">
        <is>
          <t>Christmas</t>
        </is>
      </c>
    </row>
    <row r="11">
      <c r="A11" s="9" t="n"/>
      <c r="B11" s="9" t="n"/>
      <c r="C11" s="13" t="n"/>
      <c r="D11" s="13" t="n"/>
      <c r="E11" s="11">
        <f>IF(OR(C11="",D11=""),"",NETWORKDAYS(C11,D11,Holidays!$A$6:$A$45))</f>
        <v/>
      </c>
      <c r="F11" s="11" t="n"/>
      <c r="G11" s="9" t="n"/>
    </row>
    <row r="12">
      <c r="A12" s="6" t="n"/>
      <c r="B12" s="6" t="n"/>
      <c r="C12" s="12" t="n"/>
      <c r="D12" s="12" t="n"/>
      <c r="E12" s="8">
        <f>IF(OR(C12="",D12=""),"",NETWORKDAYS(C12,D12,Holidays!$A$6:$A$45))</f>
        <v/>
      </c>
      <c r="F12" s="8" t="n"/>
      <c r="G12" s="6" t="n"/>
    </row>
    <row r="13">
      <c r="A13" s="9" t="n"/>
      <c r="B13" s="9" t="n"/>
      <c r="C13" s="13" t="n"/>
      <c r="D13" s="13" t="n"/>
      <c r="E13" s="11">
        <f>IF(OR(C13="",D13=""),"",NETWORKDAYS(C13,D13,Holidays!$A$6:$A$45))</f>
        <v/>
      </c>
      <c r="F13" s="11" t="n"/>
      <c r="G13" s="9" t="n"/>
    </row>
    <row r="14">
      <c r="A14" s="6" t="n"/>
      <c r="B14" s="6" t="n"/>
      <c r="C14" s="12" t="n"/>
      <c r="D14" s="12" t="n"/>
      <c r="E14" s="8">
        <f>IF(OR(C14="",D14=""),"",NETWORKDAYS(C14,D14,Holidays!$A$6:$A$45))</f>
        <v/>
      </c>
      <c r="F14" s="8" t="n"/>
      <c r="G14" s="6" t="n"/>
    </row>
    <row r="15">
      <c r="A15" s="9" t="n"/>
      <c r="B15" s="9" t="n"/>
      <c r="C15" s="13" t="n"/>
      <c r="D15" s="13" t="n"/>
      <c r="E15" s="11">
        <f>IF(OR(C15="",D15=""),"",NETWORKDAYS(C15,D15,Holidays!$A$6:$A$45))</f>
        <v/>
      </c>
      <c r="F15" s="11" t="n"/>
      <c r="G15" s="9" t="n"/>
    </row>
    <row r="16">
      <c r="A16" s="6" t="n"/>
      <c r="B16" s="6" t="n"/>
      <c r="C16" s="12" t="n"/>
      <c r="D16" s="12" t="n"/>
      <c r="E16" s="8">
        <f>IF(OR(C16="",D16=""),"",NETWORKDAYS(C16,D16,Holidays!$A$6:$A$45))</f>
        <v/>
      </c>
      <c r="F16" s="8" t="n"/>
      <c r="G16" s="6" t="n"/>
    </row>
    <row r="17">
      <c r="A17" s="9" t="n"/>
      <c r="B17" s="9" t="n"/>
      <c r="C17" s="13" t="n"/>
      <c r="D17" s="13" t="n"/>
      <c r="E17" s="11">
        <f>IF(OR(C17="",D17=""),"",NETWORKDAYS(C17,D17,Holidays!$A$6:$A$45))</f>
        <v/>
      </c>
      <c r="F17" s="11" t="n"/>
      <c r="G17" s="9" t="n"/>
    </row>
    <row r="18">
      <c r="A18" s="6" t="n"/>
      <c r="B18" s="6" t="n"/>
      <c r="C18" s="12" t="n"/>
      <c r="D18" s="12" t="n"/>
      <c r="E18" s="8">
        <f>IF(OR(C18="",D18=""),"",NETWORKDAYS(C18,D18,Holidays!$A$6:$A$45))</f>
        <v/>
      </c>
      <c r="F18" s="8" t="n"/>
      <c r="G18" s="6" t="n"/>
    </row>
    <row r="19">
      <c r="A19" s="9" t="n"/>
      <c r="B19" s="9" t="n"/>
      <c r="C19" s="13" t="n"/>
      <c r="D19" s="13" t="n"/>
      <c r="E19" s="11">
        <f>IF(OR(C19="",D19=""),"",NETWORKDAYS(C19,D19,Holidays!$A$6:$A$45))</f>
        <v/>
      </c>
      <c r="F19" s="11" t="n"/>
      <c r="G19" s="9" t="n"/>
    </row>
    <row r="20">
      <c r="A20" s="6" t="n"/>
      <c r="B20" s="6" t="n"/>
      <c r="C20" s="12" t="n"/>
      <c r="D20" s="12" t="n"/>
      <c r="E20" s="8">
        <f>IF(OR(C20="",D20=""),"",NETWORKDAYS(C20,D20,Holidays!$A$6:$A$45))</f>
        <v/>
      </c>
      <c r="F20" s="8" t="n"/>
      <c r="G20" s="6" t="n"/>
    </row>
    <row r="21">
      <c r="A21" s="9" t="n"/>
      <c r="B21" s="9" t="n"/>
      <c r="C21" s="13" t="n"/>
      <c r="D21" s="13" t="n"/>
      <c r="E21" s="11">
        <f>IF(OR(C21="",D21=""),"",NETWORKDAYS(C21,D21,Holidays!$A$6:$A$45))</f>
        <v/>
      </c>
      <c r="F21" s="11" t="n"/>
      <c r="G21" s="9" t="n"/>
    </row>
    <row r="22">
      <c r="A22" s="6" t="n"/>
      <c r="B22" s="6" t="n"/>
      <c r="C22" s="12" t="n"/>
      <c r="D22" s="12" t="n"/>
      <c r="E22" s="8">
        <f>IF(OR(C22="",D22=""),"",NETWORKDAYS(C22,D22,Holidays!$A$6:$A$45))</f>
        <v/>
      </c>
      <c r="F22" s="8" t="n"/>
      <c r="G22" s="6" t="n"/>
    </row>
    <row r="23">
      <c r="A23" s="9" t="n"/>
      <c r="B23" s="9" t="n"/>
      <c r="C23" s="13" t="n"/>
      <c r="D23" s="13" t="n"/>
      <c r="E23" s="11">
        <f>IF(OR(C23="",D23=""),"",NETWORKDAYS(C23,D23,Holidays!$A$6:$A$45))</f>
        <v/>
      </c>
      <c r="F23" s="11" t="n"/>
      <c r="G23" s="9" t="n"/>
    </row>
    <row r="24">
      <c r="A24" s="6" t="n"/>
      <c r="B24" s="6" t="n"/>
      <c r="C24" s="12" t="n"/>
      <c r="D24" s="12" t="n"/>
      <c r="E24" s="8">
        <f>IF(OR(C24="",D24=""),"",NETWORKDAYS(C24,D24,Holidays!$A$6:$A$45))</f>
        <v/>
      </c>
      <c r="F24" s="8" t="n"/>
      <c r="G24" s="6" t="n"/>
    </row>
    <row r="25">
      <c r="A25" s="9" t="n"/>
      <c r="B25" s="9" t="n"/>
      <c r="C25" s="13" t="n"/>
      <c r="D25" s="13" t="n"/>
      <c r="E25" s="11">
        <f>IF(OR(C25="",D25=""),"",NETWORKDAYS(C25,D25,Holidays!$A$6:$A$45))</f>
        <v/>
      </c>
      <c r="F25" s="11" t="n"/>
      <c r="G25" s="9" t="n"/>
    </row>
    <row r="26">
      <c r="A26" s="6" t="n"/>
      <c r="B26" s="6" t="n"/>
      <c r="C26" s="12" t="n"/>
      <c r="D26" s="12" t="n"/>
      <c r="E26" s="8">
        <f>IF(OR(C26="",D26=""),"",NETWORKDAYS(C26,D26,Holidays!$A$6:$A$45))</f>
        <v/>
      </c>
      <c r="F26" s="8" t="n"/>
      <c r="G26" s="6" t="n"/>
    </row>
    <row r="27">
      <c r="A27" s="9" t="n"/>
      <c r="B27" s="9" t="n"/>
      <c r="C27" s="13" t="n"/>
      <c r="D27" s="13" t="n"/>
      <c r="E27" s="11">
        <f>IF(OR(C27="",D27=""),"",NETWORKDAYS(C27,D27,Holidays!$A$6:$A$45))</f>
        <v/>
      </c>
      <c r="F27" s="11" t="n"/>
      <c r="G27" s="9" t="n"/>
    </row>
    <row r="28">
      <c r="A28" s="6" t="n"/>
      <c r="B28" s="6" t="n"/>
      <c r="C28" s="12" t="n"/>
      <c r="D28" s="12" t="n"/>
      <c r="E28" s="8">
        <f>IF(OR(C28="",D28=""),"",NETWORKDAYS(C28,D28,Holidays!$A$6:$A$45))</f>
        <v/>
      </c>
      <c r="F28" s="8" t="n"/>
      <c r="G28" s="6" t="n"/>
    </row>
    <row r="29">
      <c r="A29" s="9" t="n"/>
      <c r="B29" s="9" t="n"/>
      <c r="C29" s="13" t="n"/>
      <c r="D29" s="13" t="n"/>
      <c r="E29" s="11">
        <f>IF(OR(C29="",D29=""),"",NETWORKDAYS(C29,D29,Holidays!$A$6:$A$45))</f>
        <v/>
      </c>
      <c r="F29" s="11" t="n"/>
      <c r="G29" s="9" t="n"/>
    </row>
    <row r="30">
      <c r="A30" s="6" t="n"/>
      <c r="B30" s="6" t="n"/>
      <c r="C30" s="12" t="n"/>
      <c r="D30" s="12" t="n"/>
      <c r="E30" s="8">
        <f>IF(OR(C30="",D30=""),"",NETWORKDAYS(C30,D30,Holidays!$A$6:$A$45))</f>
        <v/>
      </c>
      <c r="F30" s="8" t="n"/>
      <c r="G30" s="6" t="n"/>
    </row>
    <row r="31">
      <c r="A31" s="9" t="n"/>
      <c r="B31" s="9" t="n"/>
      <c r="C31" s="13" t="n"/>
      <c r="D31" s="13" t="n"/>
      <c r="E31" s="11">
        <f>IF(OR(C31="",D31=""),"",NETWORKDAYS(C31,D31,Holidays!$A$6:$A$45))</f>
        <v/>
      </c>
      <c r="F31" s="11" t="n"/>
      <c r="G31" s="9" t="n"/>
    </row>
    <row r="32">
      <c r="A32" s="6" t="n"/>
      <c r="B32" s="6" t="n"/>
      <c r="C32" s="12" t="n"/>
      <c r="D32" s="12" t="n"/>
      <c r="E32" s="8">
        <f>IF(OR(C32="",D32=""),"",NETWORKDAYS(C32,D32,Holidays!$A$6:$A$45))</f>
        <v/>
      </c>
      <c r="F32" s="8" t="n"/>
      <c r="G32" s="6" t="n"/>
    </row>
    <row r="33">
      <c r="A33" s="9" t="n"/>
      <c r="B33" s="9" t="n"/>
      <c r="C33" s="13" t="n"/>
      <c r="D33" s="13" t="n"/>
      <c r="E33" s="11">
        <f>IF(OR(C33="",D33=""),"",NETWORKDAYS(C33,D33,Holidays!$A$6:$A$45))</f>
        <v/>
      </c>
      <c r="F33" s="11" t="n"/>
      <c r="G33" s="9" t="n"/>
    </row>
    <row r="34">
      <c r="A34" s="6" t="n"/>
      <c r="B34" s="6" t="n"/>
      <c r="C34" s="12" t="n"/>
      <c r="D34" s="12" t="n"/>
      <c r="E34" s="8">
        <f>IF(OR(C34="",D34=""),"",NETWORKDAYS(C34,D34,Holidays!$A$6:$A$45))</f>
        <v/>
      </c>
      <c r="F34" s="8" t="n"/>
      <c r="G34" s="6" t="n"/>
    </row>
    <row r="35">
      <c r="A35" s="9" t="n"/>
      <c r="B35" s="9" t="n"/>
      <c r="C35" s="13" t="n"/>
      <c r="D35" s="13" t="n"/>
      <c r="E35" s="11">
        <f>IF(OR(C35="",D35=""),"",NETWORKDAYS(C35,D35,Holidays!$A$6:$A$45))</f>
        <v/>
      </c>
      <c r="F35" s="11" t="n"/>
      <c r="G35" s="9" t="n"/>
    </row>
    <row r="36">
      <c r="A36" s="6" t="n"/>
      <c r="B36" s="6" t="n"/>
      <c r="C36" s="12" t="n"/>
      <c r="D36" s="12" t="n"/>
      <c r="E36" s="8">
        <f>IF(OR(C36="",D36=""),"",NETWORKDAYS(C36,D36,Holidays!$A$6:$A$45))</f>
        <v/>
      </c>
      <c r="F36" s="8" t="n"/>
      <c r="G36" s="6" t="n"/>
    </row>
    <row r="37">
      <c r="A37" s="9" t="n"/>
      <c r="B37" s="9" t="n"/>
      <c r="C37" s="13" t="n"/>
      <c r="D37" s="13" t="n"/>
      <c r="E37" s="11">
        <f>IF(OR(C37="",D37=""),"",NETWORKDAYS(C37,D37,Holidays!$A$6:$A$45))</f>
        <v/>
      </c>
      <c r="F37" s="11" t="n"/>
      <c r="G37" s="9" t="n"/>
    </row>
    <row r="38">
      <c r="A38" s="6" t="n"/>
      <c r="B38" s="6" t="n"/>
      <c r="C38" s="12" t="n"/>
      <c r="D38" s="12" t="n"/>
      <c r="E38" s="8">
        <f>IF(OR(C38="",D38=""),"",NETWORKDAYS(C38,D38,Holidays!$A$6:$A$45))</f>
        <v/>
      </c>
      <c r="F38" s="8" t="n"/>
      <c r="G38" s="6" t="n"/>
    </row>
    <row r="39">
      <c r="A39" s="9" t="n"/>
      <c r="B39" s="9" t="n"/>
      <c r="C39" s="13" t="n"/>
      <c r="D39" s="13" t="n"/>
      <c r="E39" s="11">
        <f>IF(OR(C39="",D39=""),"",NETWORKDAYS(C39,D39,Holidays!$A$6:$A$45))</f>
        <v/>
      </c>
      <c r="F39" s="11" t="n"/>
      <c r="G39" s="9" t="n"/>
    </row>
    <row r="40">
      <c r="A40" s="6" t="n"/>
      <c r="B40" s="6" t="n"/>
      <c r="C40" s="12" t="n"/>
      <c r="D40" s="12" t="n"/>
      <c r="E40" s="8">
        <f>IF(OR(C40="",D40=""),"",NETWORKDAYS(C40,D40,Holidays!$A$6:$A$45))</f>
        <v/>
      </c>
      <c r="F40" s="8" t="n"/>
      <c r="G40" s="6" t="n"/>
    </row>
    <row r="41">
      <c r="A41" s="9" t="n"/>
      <c r="B41" s="9" t="n"/>
      <c r="C41" s="13" t="n"/>
      <c r="D41" s="13" t="n"/>
      <c r="E41" s="11">
        <f>IF(OR(C41="",D41=""),"",NETWORKDAYS(C41,D41,Holidays!$A$6:$A$45))</f>
        <v/>
      </c>
      <c r="F41" s="11" t="n"/>
      <c r="G41" s="9" t="n"/>
    </row>
    <row r="42">
      <c r="A42" s="6" t="n"/>
      <c r="B42" s="6" t="n"/>
      <c r="C42" s="12" t="n"/>
      <c r="D42" s="12" t="n"/>
      <c r="E42" s="8">
        <f>IF(OR(C42="",D42=""),"",NETWORKDAYS(C42,D42,Holidays!$A$6:$A$45))</f>
        <v/>
      </c>
      <c r="F42" s="8" t="n"/>
      <c r="G42" s="6" t="n"/>
    </row>
    <row r="43">
      <c r="A43" s="9" t="n"/>
      <c r="B43" s="9" t="n"/>
      <c r="C43" s="13" t="n"/>
      <c r="D43" s="13" t="n"/>
      <c r="E43" s="11">
        <f>IF(OR(C43="",D43=""),"",NETWORKDAYS(C43,D43,Holidays!$A$6:$A$45))</f>
        <v/>
      </c>
      <c r="F43" s="11" t="n"/>
      <c r="G43" s="9" t="n"/>
    </row>
    <row r="44">
      <c r="A44" s="6" t="n"/>
      <c r="B44" s="6" t="n"/>
      <c r="C44" s="12" t="n"/>
      <c r="D44" s="12" t="n"/>
      <c r="E44" s="8">
        <f>IF(OR(C44="",D44=""),"",NETWORKDAYS(C44,D44,Holidays!$A$6:$A$45))</f>
        <v/>
      </c>
      <c r="F44" s="8" t="n"/>
      <c r="G44" s="6" t="n"/>
    </row>
    <row r="45">
      <c r="A45" s="9" t="n"/>
      <c r="B45" s="9" t="n"/>
      <c r="C45" s="13" t="n"/>
      <c r="D45" s="13" t="n"/>
      <c r="E45" s="11">
        <f>IF(OR(C45="",D45=""),"",NETWORKDAYS(C45,D45,Holidays!$A$6:$A$45))</f>
        <v/>
      </c>
      <c r="F45" s="11" t="n"/>
      <c r="G45" s="9" t="n"/>
    </row>
    <row r="46">
      <c r="A46" s="6" t="n"/>
      <c r="B46" s="6" t="n"/>
      <c r="C46" s="12" t="n"/>
      <c r="D46" s="12" t="n"/>
      <c r="E46" s="8">
        <f>IF(OR(C46="",D46=""),"",NETWORKDAYS(C46,D46,Holidays!$A$6:$A$45))</f>
        <v/>
      </c>
      <c r="F46" s="8" t="n"/>
      <c r="G46" s="6" t="n"/>
    </row>
    <row r="47">
      <c r="A47" s="9" t="n"/>
      <c r="B47" s="9" t="n"/>
      <c r="C47" s="13" t="n"/>
      <c r="D47" s="13" t="n"/>
      <c r="E47" s="11">
        <f>IF(OR(C47="",D47=""),"",NETWORKDAYS(C47,D47,Holidays!$A$6:$A$45))</f>
        <v/>
      </c>
      <c r="F47" s="11" t="n"/>
      <c r="G47" s="9" t="n"/>
    </row>
    <row r="48">
      <c r="A48" s="6" t="n"/>
      <c r="B48" s="6" t="n"/>
      <c r="C48" s="12" t="n"/>
      <c r="D48" s="12" t="n"/>
      <c r="E48" s="8">
        <f>IF(OR(C48="",D48=""),"",NETWORKDAYS(C48,D48,Holidays!$A$6:$A$45))</f>
        <v/>
      </c>
      <c r="F48" s="8" t="n"/>
      <c r="G48" s="6" t="n"/>
    </row>
    <row r="49">
      <c r="A49" s="9" t="n"/>
      <c r="B49" s="9" t="n"/>
      <c r="C49" s="13" t="n"/>
      <c r="D49" s="13" t="n"/>
      <c r="E49" s="11">
        <f>IF(OR(C49="",D49=""),"",NETWORKDAYS(C49,D49,Holidays!$A$6:$A$45))</f>
        <v/>
      </c>
      <c r="F49" s="11" t="n"/>
      <c r="G49" s="9" t="n"/>
    </row>
    <row r="50">
      <c r="A50" s="6" t="n"/>
      <c r="B50" s="6" t="n"/>
      <c r="C50" s="12" t="n"/>
      <c r="D50" s="12" t="n"/>
      <c r="E50" s="8">
        <f>IF(OR(C50="",D50=""),"",NETWORKDAYS(C50,D50,Holidays!$A$6:$A$45))</f>
        <v/>
      </c>
      <c r="F50" s="8" t="n"/>
      <c r="G50" s="6" t="n"/>
    </row>
    <row r="51">
      <c r="A51" s="9" t="n"/>
      <c r="B51" s="9" t="n"/>
      <c r="C51" s="13" t="n"/>
      <c r="D51" s="13" t="n"/>
      <c r="E51" s="11">
        <f>IF(OR(C51="",D51=""),"",NETWORKDAYS(C51,D51,Holidays!$A$6:$A$45))</f>
        <v/>
      </c>
      <c r="F51" s="11" t="n"/>
      <c r="G51" s="9" t="n"/>
    </row>
    <row r="52">
      <c r="A52" s="6" t="n"/>
      <c r="B52" s="6" t="n"/>
      <c r="C52" s="12" t="n"/>
      <c r="D52" s="12" t="n"/>
      <c r="E52" s="8">
        <f>IF(OR(C52="",D52=""),"",NETWORKDAYS(C52,D52,Holidays!$A$6:$A$45))</f>
        <v/>
      </c>
      <c r="F52" s="8" t="n"/>
      <c r="G52" s="6" t="n"/>
    </row>
    <row r="53">
      <c r="A53" s="9" t="n"/>
      <c r="B53" s="9" t="n"/>
      <c r="C53" s="13" t="n"/>
      <c r="D53" s="13" t="n"/>
      <c r="E53" s="11">
        <f>IF(OR(C53="",D53=""),"",NETWORKDAYS(C53,D53,Holidays!$A$6:$A$45))</f>
        <v/>
      </c>
      <c r="F53" s="11" t="n"/>
      <c r="G53" s="9" t="n"/>
    </row>
    <row r="54">
      <c r="A54" s="6" t="n"/>
      <c r="B54" s="6" t="n"/>
      <c r="C54" s="12" t="n"/>
      <c r="D54" s="12" t="n"/>
      <c r="E54" s="8">
        <f>IF(OR(C54="",D54=""),"",NETWORKDAYS(C54,D54,Holidays!$A$6:$A$45))</f>
        <v/>
      </c>
      <c r="F54" s="8" t="n"/>
      <c r="G54" s="6" t="n"/>
    </row>
    <row r="55">
      <c r="A55" s="9" t="n"/>
      <c r="B55" s="9" t="n"/>
      <c r="C55" s="13" t="n"/>
      <c r="D55" s="13" t="n"/>
      <c r="E55" s="11">
        <f>IF(OR(C55="",D55=""),"",NETWORKDAYS(C55,D55,Holidays!$A$6:$A$45))</f>
        <v/>
      </c>
      <c r="F55" s="11" t="n"/>
      <c r="G55" s="9" t="n"/>
    </row>
    <row r="56">
      <c r="A56" s="6" t="n"/>
      <c r="B56" s="6" t="n"/>
      <c r="C56" s="12" t="n"/>
      <c r="D56" s="12" t="n"/>
      <c r="E56" s="8">
        <f>IF(OR(C56="",D56=""),"",NETWORKDAYS(C56,D56,Holidays!$A$6:$A$45))</f>
        <v/>
      </c>
      <c r="F56" s="8" t="n"/>
      <c r="G56" s="6" t="n"/>
    </row>
    <row r="57">
      <c r="A57" s="9" t="n"/>
      <c r="B57" s="9" t="n"/>
      <c r="C57" s="13" t="n"/>
      <c r="D57" s="13" t="n"/>
      <c r="E57" s="11">
        <f>IF(OR(C57="",D57=""),"",NETWORKDAYS(C57,D57,Holidays!$A$6:$A$45))</f>
        <v/>
      </c>
      <c r="F57" s="11" t="n"/>
      <c r="G57" s="9" t="n"/>
    </row>
    <row r="58">
      <c r="A58" s="6" t="n"/>
      <c r="B58" s="6" t="n"/>
      <c r="C58" s="12" t="n"/>
      <c r="D58" s="12" t="n"/>
      <c r="E58" s="8">
        <f>IF(OR(C58="",D58=""),"",NETWORKDAYS(C58,D58,Holidays!$A$6:$A$45))</f>
        <v/>
      </c>
      <c r="F58" s="8" t="n"/>
      <c r="G58" s="6" t="n"/>
    </row>
    <row r="59">
      <c r="A59" s="9" t="n"/>
      <c r="B59" s="9" t="n"/>
      <c r="C59" s="13" t="n"/>
      <c r="D59" s="13" t="n"/>
      <c r="E59" s="11">
        <f>IF(OR(C59="",D59=""),"",NETWORKDAYS(C59,D59,Holidays!$A$6:$A$45))</f>
        <v/>
      </c>
      <c r="F59" s="11" t="n"/>
      <c r="G59" s="9" t="n"/>
    </row>
    <row r="60">
      <c r="A60" s="6" t="n"/>
      <c r="B60" s="6" t="n"/>
      <c r="C60" s="12" t="n"/>
      <c r="D60" s="12" t="n"/>
      <c r="E60" s="8">
        <f>IF(OR(C60="",D60=""),"",NETWORKDAYS(C60,D60,Holidays!$A$6:$A$45))</f>
        <v/>
      </c>
      <c r="F60" s="8" t="n"/>
      <c r="G60" s="6" t="n"/>
    </row>
    <row r="61">
      <c r="A61" s="9" t="n"/>
      <c r="B61" s="9" t="n"/>
      <c r="C61" s="13" t="n"/>
      <c r="D61" s="13" t="n"/>
      <c r="E61" s="11">
        <f>IF(OR(C61="",D61=""),"",NETWORKDAYS(C61,D61,Holidays!$A$6:$A$45))</f>
        <v/>
      </c>
      <c r="F61" s="11" t="n"/>
      <c r="G61" s="9" t="n"/>
    </row>
    <row r="62">
      <c r="A62" s="6" t="n"/>
      <c r="B62" s="6" t="n"/>
      <c r="C62" s="12" t="n"/>
      <c r="D62" s="12" t="n"/>
      <c r="E62" s="8">
        <f>IF(OR(C62="",D62=""),"",NETWORKDAYS(C62,D62,Holidays!$A$6:$A$45))</f>
        <v/>
      </c>
      <c r="F62" s="8" t="n"/>
      <c r="G62" s="6" t="n"/>
    </row>
    <row r="63">
      <c r="A63" s="9" t="n"/>
      <c r="B63" s="9" t="n"/>
      <c r="C63" s="13" t="n"/>
      <c r="D63" s="13" t="n"/>
      <c r="E63" s="11">
        <f>IF(OR(C63="",D63=""),"",NETWORKDAYS(C63,D63,Holidays!$A$6:$A$45))</f>
        <v/>
      </c>
      <c r="F63" s="11" t="n"/>
      <c r="G63" s="9" t="n"/>
    </row>
    <row r="64">
      <c r="A64" s="6" t="n"/>
      <c r="B64" s="6" t="n"/>
      <c r="C64" s="12" t="n"/>
      <c r="D64" s="12" t="n"/>
      <c r="E64" s="8">
        <f>IF(OR(C64="",D64=""),"",NETWORKDAYS(C64,D64,Holidays!$A$6:$A$45))</f>
        <v/>
      </c>
      <c r="F64" s="8" t="n"/>
      <c r="G64" s="6" t="n"/>
    </row>
    <row r="65">
      <c r="A65" s="9" t="n"/>
      <c r="B65" s="9" t="n"/>
      <c r="C65" s="13" t="n"/>
      <c r="D65" s="13" t="n"/>
      <c r="E65" s="11">
        <f>IF(OR(C65="",D65=""),"",NETWORKDAYS(C65,D65,Holidays!$A$6:$A$45))</f>
        <v/>
      </c>
      <c r="F65" s="11" t="n"/>
      <c r="G65" s="9" t="n"/>
    </row>
    <row r="66">
      <c r="A66" s="6" t="n"/>
      <c r="B66" s="6" t="n"/>
      <c r="C66" s="12" t="n"/>
      <c r="D66" s="12" t="n"/>
      <c r="E66" s="8">
        <f>IF(OR(C66="",D66=""),"",NETWORKDAYS(C66,D66,Holidays!$A$6:$A$45))</f>
        <v/>
      </c>
      <c r="F66" s="8" t="n"/>
      <c r="G66" s="6" t="n"/>
    </row>
    <row r="67">
      <c r="A67" s="9" t="n"/>
      <c r="B67" s="9" t="n"/>
      <c r="C67" s="13" t="n"/>
      <c r="D67" s="13" t="n"/>
      <c r="E67" s="11">
        <f>IF(OR(C67="",D67=""),"",NETWORKDAYS(C67,D67,Holidays!$A$6:$A$45))</f>
        <v/>
      </c>
      <c r="F67" s="11" t="n"/>
      <c r="G67" s="9" t="n"/>
    </row>
    <row r="68">
      <c r="A68" s="6" t="n"/>
      <c r="B68" s="6" t="n"/>
      <c r="C68" s="12" t="n"/>
      <c r="D68" s="12" t="n"/>
      <c r="E68" s="8">
        <f>IF(OR(C68="",D68=""),"",NETWORKDAYS(C68,D68,Holidays!$A$6:$A$45))</f>
        <v/>
      </c>
      <c r="F68" s="8" t="n"/>
      <c r="G68" s="6" t="n"/>
    </row>
    <row r="69">
      <c r="A69" s="9" t="n"/>
      <c r="B69" s="9" t="n"/>
      <c r="C69" s="13" t="n"/>
      <c r="D69" s="13" t="n"/>
      <c r="E69" s="11">
        <f>IF(OR(C69="",D69=""),"",NETWORKDAYS(C69,D69,Holidays!$A$6:$A$45))</f>
        <v/>
      </c>
      <c r="F69" s="11" t="n"/>
      <c r="G69" s="9" t="n"/>
    </row>
    <row r="70">
      <c r="A70" s="6" t="n"/>
      <c r="B70" s="6" t="n"/>
      <c r="C70" s="12" t="n"/>
      <c r="D70" s="12" t="n"/>
      <c r="E70" s="8">
        <f>IF(OR(C70="",D70=""),"",NETWORKDAYS(C70,D70,Holidays!$A$6:$A$45))</f>
        <v/>
      </c>
      <c r="F70" s="8" t="n"/>
      <c r="G70" s="6" t="n"/>
    </row>
    <row r="71">
      <c r="A71" s="9" t="n"/>
      <c r="B71" s="9" t="n"/>
      <c r="C71" s="13" t="n"/>
      <c r="D71" s="13" t="n"/>
      <c r="E71" s="11">
        <f>IF(OR(C71="",D71=""),"",NETWORKDAYS(C71,D71,Holidays!$A$6:$A$45))</f>
        <v/>
      </c>
      <c r="F71" s="11" t="n"/>
      <c r="G71" s="9" t="n"/>
    </row>
    <row r="72">
      <c r="A72" s="6" t="n"/>
      <c r="B72" s="6" t="n"/>
      <c r="C72" s="12" t="n"/>
      <c r="D72" s="12" t="n"/>
      <c r="E72" s="8">
        <f>IF(OR(C72="",D72=""),"",NETWORKDAYS(C72,D72,Holidays!$A$6:$A$45))</f>
        <v/>
      </c>
      <c r="F72" s="8" t="n"/>
      <c r="G72" s="6" t="n"/>
    </row>
    <row r="73">
      <c r="A73" s="9" t="n"/>
      <c r="B73" s="9" t="n"/>
      <c r="C73" s="13" t="n"/>
      <c r="D73" s="13" t="n"/>
      <c r="E73" s="11">
        <f>IF(OR(C73="",D73=""),"",NETWORKDAYS(C73,D73,Holidays!$A$6:$A$45))</f>
        <v/>
      </c>
      <c r="F73" s="11" t="n"/>
      <c r="G73" s="9" t="n"/>
    </row>
    <row r="74">
      <c r="A74" s="6" t="n"/>
      <c r="B74" s="6" t="n"/>
      <c r="C74" s="12" t="n"/>
      <c r="D74" s="12" t="n"/>
      <c r="E74" s="8">
        <f>IF(OR(C74="",D74=""),"",NETWORKDAYS(C74,D74,Holidays!$A$6:$A$45))</f>
        <v/>
      </c>
      <c r="F74" s="8" t="n"/>
      <c r="G74" s="6" t="n"/>
    </row>
    <row r="75">
      <c r="A75" s="9" t="n"/>
      <c r="B75" s="9" t="n"/>
      <c r="C75" s="13" t="n"/>
      <c r="D75" s="13" t="n"/>
      <c r="E75" s="11">
        <f>IF(OR(C75="",D75=""),"",NETWORKDAYS(C75,D75,Holidays!$A$6:$A$45))</f>
        <v/>
      </c>
      <c r="F75" s="11" t="n"/>
      <c r="G75" s="9" t="n"/>
    </row>
    <row r="76">
      <c r="A76" s="6" t="n"/>
      <c r="B76" s="6" t="n"/>
      <c r="C76" s="12" t="n"/>
      <c r="D76" s="12" t="n"/>
      <c r="E76" s="8">
        <f>IF(OR(C76="",D76=""),"",NETWORKDAYS(C76,D76,Holidays!$A$6:$A$45))</f>
        <v/>
      </c>
      <c r="F76" s="8" t="n"/>
      <c r="G76" s="6" t="n"/>
    </row>
    <row r="77">
      <c r="A77" s="9" t="n"/>
      <c r="B77" s="9" t="n"/>
      <c r="C77" s="13" t="n"/>
      <c r="D77" s="13" t="n"/>
      <c r="E77" s="11">
        <f>IF(OR(C77="",D77=""),"",NETWORKDAYS(C77,D77,Holidays!$A$6:$A$45))</f>
        <v/>
      </c>
      <c r="F77" s="11" t="n"/>
      <c r="G77" s="9" t="n"/>
    </row>
    <row r="78">
      <c r="A78" s="6" t="n"/>
      <c r="B78" s="6" t="n"/>
      <c r="C78" s="12" t="n"/>
      <c r="D78" s="12" t="n"/>
      <c r="E78" s="8">
        <f>IF(OR(C78="",D78=""),"",NETWORKDAYS(C78,D78,Holidays!$A$6:$A$45))</f>
        <v/>
      </c>
      <c r="F78" s="8" t="n"/>
      <c r="G78" s="6" t="n"/>
    </row>
    <row r="79">
      <c r="A79" s="9" t="n"/>
      <c r="B79" s="9" t="n"/>
      <c r="C79" s="13" t="n"/>
      <c r="D79" s="13" t="n"/>
      <c r="E79" s="11">
        <f>IF(OR(C79="",D79=""),"",NETWORKDAYS(C79,D79,Holidays!$A$6:$A$45))</f>
        <v/>
      </c>
      <c r="F79" s="11" t="n"/>
      <c r="G79" s="9" t="n"/>
    </row>
    <row r="80">
      <c r="A80" s="6" t="n"/>
      <c r="B80" s="6" t="n"/>
      <c r="C80" s="12" t="n"/>
      <c r="D80" s="12" t="n"/>
      <c r="E80" s="8">
        <f>IF(OR(C80="",D80=""),"",NETWORKDAYS(C80,D80,Holidays!$A$6:$A$45))</f>
        <v/>
      </c>
      <c r="F80" s="8" t="n"/>
      <c r="G80" s="6" t="n"/>
    </row>
    <row r="81">
      <c r="A81" s="9" t="n"/>
      <c r="B81" s="9" t="n"/>
      <c r="C81" s="13" t="n"/>
      <c r="D81" s="13" t="n"/>
      <c r="E81" s="11">
        <f>IF(OR(C81="",D81=""),"",NETWORKDAYS(C81,D81,Holidays!$A$6:$A$45))</f>
        <v/>
      </c>
      <c r="F81" s="11" t="n"/>
      <c r="G81" s="9" t="n"/>
    </row>
    <row r="82">
      <c r="A82" s="6" t="n"/>
      <c r="B82" s="6" t="n"/>
      <c r="C82" s="12" t="n"/>
      <c r="D82" s="12" t="n"/>
      <c r="E82" s="8">
        <f>IF(OR(C82="",D82=""),"",NETWORKDAYS(C82,D82,Holidays!$A$6:$A$45))</f>
        <v/>
      </c>
      <c r="F82" s="8" t="n"/>
      <c r="G82" s="6" t="n"/>
    </row>
    <row r="83">
      <c r="A83" s="9" t="n"/>
      <c r="B83" s="9" t="n"/>
      <c r="C83" s="13" t="n"/>
      <c r="D83" s="13" t="n"/>
      <c r="E83" s="11">
        <f>IF(OR(C83="",D83=""),"",NETWORKDAYS(C83,D83,Holidays!$A$6:$A$45))</f>
        <v/>
      </c>
      <c r="F83" s="11" t="n"/>
      <c r="G83" s="9" t="n"/>
    </row>
    <row r="84">
      <c r="A84" s="6" t="n"/>
      <c r="B84" s="6" t="n"/>
      <c r="C84" s="12" t="n"/>
      <c r="D84" s="12" t="n"/>
      <c r="E84" s="8">
        <f>IF(OR(C84="",D84=""),"",NETWORKDAYS(C84,D84,Holidays!$A$6:$A$45))</f>
        <v/>
      </c>
      <c r="F84" s="8" t="n"/>
      <c r="G84" s="6" t="n"/>
    </row>
    <row r="85">
      <c r="A85" s="9" t="n"/>
      <c r="B85" s="9" t="n"/>
      <c r="C85" s="13" t="n"/>
      <c r="D85" s="13" t="n"/>
      <c r="E85" s="11">
        <f>IF(OR(C85="",D85=""),"",NETWORKDAYS(C85,D85,Holidays!$A$6:$A$45))</f>
        <v/>
      </c>
      <c r="F85" s="11" t="n"/>
      <c r="G85" s="9" t="n"/>
    </row>
    <row r="86">
      <c r="A86" s="6" t="n"/>
      <c r="B86" s="6" t="n"/>
      <c r="C86" s="12" t="n"/>
      <c r="D86" s="12" t="n"/>
      <c r="E86" s="8">
        <f>IF(OR(C86="",D86=""),"",NETWORKDAYS(C86,D86,Holidays!$A$6:$A$45))</f>
        <v/>
      </c>
      <c r="F86" s="8" t="n"/>
      <c r="G86" s="6" t="n"/>
    </row>
    <row r="87">
      <c r="A87" s="9" t="n"/>
      <c r="B87" s="9" t="n"/>
      <c r="C87" s="13" t="n"/>
      <c r="D87" s="13" t="n"/>
      <c r="E87" s="11">
        <f>IF(OR(C87="",D87=""),"",NETWORKDAYS(C87,D87,Holidays!$A$6:$A$45))</f>
        <v/>
      </c>
      <c r="F87" s="11" t="n"/>
      <c r="G87" s="9" t="n"/>
    </row>
    <row r="88">
      <c r="A88" s="6" t="n"/>
      <c r="B88" s="6" t="n"/>
      <c r="C88" s="12" t="n"/>
      <c r="D88" s="12" t="n"/>
      <c r="E88" s="8">
        <f>IF(OR(C88="",D88=""),"",NETWORKDAYS(C88,D88,Holidays!$A$6:$A$45))</f>
        <v/>
      </c>
      <c r="F88" s="8" t="n"/>
      <c r="G88" s="6" t="n"/>
    </row>
    <row r="89">
      <c r="A89" s="9" t="n"/>
      <c r="B89" s="9" t="n"/>
      <c r="C89" s="13" t="n"/>
      <c r="D89" s="13" t="n"/>
      <c r="E89" s="11">
        <f>IF(OR(C89="",D89=""),"",NETWORKDAYS(C89,D89,Holidays!$A$6:$A$45))</f>
        <v/>
      </c>
      <c r="F89" s="11" t="n"/>
      <c r="G89" s="9" t="n"/>
    </row>
    <row r="90">
      <c r="A90" s="6" t="n"/>
      <c r="B90" s="6" t="n"/>
      <c r="C90" s="12" t="n"/>
      <c r="D90" s="12" t="n"/>
      <c r="E90" s="8">
        <f>IF(OR(C90="",D90=""),"",NETWORKDAYS(C90,D90,Holidays!$A$6:$A$45))</f>
        <v/>
      </c>
      <c r="F90" s="8" t="n"/>
      <c r="G90" s="6" t="n"/>
    </row>
    <row r="91">
      <c r="A91" s="9" t="n"/>
      <c r="B91" s="9" t="n"/>
      <c r="C91" s="13" t="n"/>
      <c r="D91" s="13" t="n"/>
      <c r="E91" s="11">
        <f>IF(OR(C91="",D91=""),"",NETWORKDAYS(C91,D91,Holidays!$A$6:$A$45))</f>
        <v/>
      </c>
      <c r="F91" s="11" t="n"/>
      <c r="G91" s="9" t="n"/>
    </row>
    <row r="92">
      <c r="A92" s="6" t="n"/>
      <c r="B92" s="6" t="n"/>
      <c r="C92" s="12" t="n"/>
      <c r="D92" s="12" t="n"/>
      <c r="E92" s="8">
        <f>IF(OR(C92="",D92=""),"",NETWORKDAYS(C92,D92,Holidays!$A$6:$A$45))</f>
        <v/>
      </c>
      <c r="F92" s="8" t="n"/>
      <c r="G92" s="6" t="n"/>
    </row>
    <row r="93">
      <c r="A93" s="9" t="n"/>
      <c r="B93" s="9" t="n"/>
      <c r="C93" s="13" t="n"/>
      <c r="D93" s="13" t="n"/>
      <c r="E93" s="11">
        <f>IF(OR(C93="",D93=""),"",NETWORKDAYS(C93,D93,Holidays!$A$6:$A$45))</f>
        <v/>
      </c>
      <c r="F93" s="11" t="n"/>
      <c r="G93" s="9" t="n"/>
    </row>
    <row r="94">
      <c r="A94" s="6" t="n"/>
      <c r="B94" s="6" t="n"/>
      <c r="C94" s="12" t="n"/>
      <c r="D94" s="12" t="n"/>
      <c r="E94" s="8">
        <f>IF(OR(C94="",D94=""),"",NETWORKDAYS(C94,D94,Holidays!$A$6:$A$45))</f>
        <v/>
      </c>
      <c r="F94" s="8" t="n"/>
      <c r="G94" s="6" t="n"/>
    </row>
    <row r="95">
      <c r="A95" s="9" t="n"/>
      <c r="B95" s="9" t="n"/>
      <c r="C95" s="13" t="n"/>
      <c r="D95" s="13" t="n"/>
      <c r="E95" s="11">
        <f>IF(OR(C95="",D95=""),"",NETWORKDAYS(C95,D95,Holidays!$A$6:$A$45))</f>
        <v/>
      </c>
      <c r="F95" s="11" t="n"/>
      <c r="G95" s="9" t="n"/>
    </row>
    <row r="96">
      <c r="A96" s="6" t="n"/>
      <c r="B96" s="6" t="n"/>
      <c r="C96" s="12" t="n"/>
      <c r="D96" s="12" t="n"/>
      <c r="E96" s="8">
        <f>IF(OR(C96="",D96=""),"",NETWORKDAYS(C96,D96,Holidays!$A$6:$A$45))</f>
        <v/>
      </c>
      <c r="F96" s="8" t="n"/>
      <c r="G96" s="6" t="n"/>
    </row>
    <row r="97">
      <c r="A97" s="9" t="n"/>
      <c r="B97" s="9" t="n"/>
      <c r="C97" s="13" t="n"/>
      <c r="D97" s="13" t="n"/>
      <c r="E97" s="11">
        <f>IF(OR(C97="",D97=""),"",NETWORKDAYS(C97,D97,Holidays!$A$6:$A$45))</f>
        <v/>
      </c>
      <c r="F97" s="11" t="n"/>
      <c r="G97" s="9" t="n"/>
    </row>
    <row r="98">
      <c r="A98" s="6" t="n"/>
      <c r="B98" s="6" t="n"/>
      <c r="C98" s="12" t="n"/>
      <c r="D98" s="12" t="n"/>
      <c r="E98" s="8">
        <f>IF(OR(C98="",D98=""),"",NETWORKDAYS(C98,D98,Holidays!$A$6:$A$45))</f>
        <v/>
      </c>
      <c r="F98" s="8" t="n"/>
      <c r="G98" s="6" t="n"/>
    </row>
    <row r="99">
      <c r="A99" s="9" t="n"/>
      <c r="B99" s="9" t="n"/>
      <c r="C99" s="13" t="n"/>
      <c r="D99" s="13" t="n"/>
      <c r="E99" s="11">
        <f>IF(OR(C99="",D99=""),"",NETWORKDAYS(C99,D99,Holidays!$A$6:$A$45))</f>
        <v/>
      </c>
      <c r="F99" s="11" t="n"/>
      <c r="G99" s="9" t="n"/>
    </row>
    <row r="100">
      <c r="A100" s="6" t="n"/>
      <c r="B100" s="6" t="n"/>
      <c r="C100" s="12" t="n"/>
      <c r="D100" s="12" t="n"/>
      <c r="E100" s="8">
        <f>IF(OR(C100="",D100=""),"",NETWORKDAYS(C100,D100,Holidays!$A$6:$A$45))</f>
        <v/>
      </c>
      <c r="F100" s="8" t="n"/>
      <c r="G100" s="6" t="n"/>
    </row>
    <row r="101">
      <c r="A101" s="9" t="n"/>
      <c r="B101" s="9" t="n"/>
      <c r="C101" s="13" t="n"/>
      <c r="D101" s="13" t="n"/>
      <c r="E101" s="11">
        <f>IF(OR(C101="",D101=""),"",NETWORKDAYS(C101,D101,Holidays!$A$6:$A$45))</f>
        <v/>
      </c>
      <c r="F101" s="11" t="n"/>
      <c r="G101" s="9" t="n"/>
    </row>
    <row r="102">
      <c r="A102" s="6" t="n"/>
      <c r="B102" s="6" t="n"/>
      <c r="C102" s="12" t="n"/>
      <c r="D102" s="12" t="n"/>
      <c r="E102" s="8">
        <f>IF(OR(C102="",D102=""),"",NETWORKDAYS(C102,D102,Holidays!$A$6:$A$45))</f>
        <v/>
      </c>
      <c r="F102" s="8" t="n"/>
      <c r="G102" s="6" t="n"/>
    </row>
    <row r="103">
      <c r="A103" s="9" t="n"/>
      <c r="B103" s="9" t="n"/>
      <c r="C103" s="13" t="n"/>
      <c r="D103" s="13" t="n"/>
      <c r="E103" s="11">
        <f>IF(OR(C103="",D103=""),"",NETWORKDAYS(C103,D103,Holidays!$A$6:$A$45))</f>
        <v/>
      </c>
      <c r="F103" s="11" t="n"/>
      <c r="G103" s="9" t="n"/>
    </row>
    <row r="104">
      <c r="A104" s="6" t="n"/>
      <c r="B104" s="6" t="n"/>
      <c r="C104" s="12" t="n"/>
      <c r="D104" s="12" t="n"/>
      <c r="E104" s="8">
        <f>IF(OR(C104="",D104=""),"",NETWORKDAYS(C104,D104,Holidays!$A$6:$A$45))</f>
        <v/>
      </c>
      <c r="F104" s="8" t="n"/>
      <c r="G104" s="6" t="n"/>
    </row>
    <row r="105">
      <c r="A105" s="9" t="n"/>
      <c r="B105" s="9" t="n"/>
      <c r="C105" s="13" t="n"/>
      <c r="D105" s="13" t="n"/>
      <c r="E105" s="11">
        <f>IF(OR(C105="",D105=""),"",NETWORKDAYS(C105,D105,Holidays!$A$6:$A$45))</f>
        <v/>
      </c>
      <c r="F105" s="11" t="n"/>
      <c r="G105" s="9" t="n"/>
    </row>
    <row r="106">
      <c r="A106" s="6" t="n"/>
      <c r="B106" s="6" t="n"/>
      <c r="C106" s="12" t="n"/>
      <c r="D106" s="12" t="n"/>
      <c r="E106" s="8">
        <f>IF(OR(C106="",D106=""),"",NETWORKDAYS(C106,D106,Holidays!$A$6:$A$45))</f>
        <v/>
      </c>
      <c r="F106" s="8" t="n"/>
      <c r="G106" s="6" t="n"/>
    </row>
    <row r="107">
      <c r="A107" s="9" t="n"/>
      <c r="B107" s="9" t="n"/>
      <c r="C107" s="13" t="n"/>
      <c r="D107" s="13" t="n"/>
      <c r="E107" s="11">
        <f>IF(OR(C107="",D107=""),"",NETWORKDAYS(C107,D107,Holidays!$A$6:$A$45))</f>
        <v/>
      </c>
      <c r="F107" s="11" t="n"/>
      <c r="G107" s="9" t="n"/>
    </row>
    <row r="108">
      <c r="A108" s="6" t="n"/>
      <c r="B108" s="6" t="n"/>
      <c r="C108" s="12" t="n"/>
      <c r="D108" s="12" t="n"/>
      <c r="E108" s="8">
        <f>IF(OR(C108="",D108=""),"",NETWORKDAYS(C108,D108,Holidays!$A$6:$A$45))</f>
        <v/>
      </c>
      <c r="F108" s="8" t="n"/>
      <c r="G108" s="6" t="n"/>
    </row>
    <row r="109">
      <c r="A109" s="9" t="n"/>
      <c r="B109" s="9" t="n"/>
      <c r="C109" s="13" t="n"/>
      <c r="D109" s="13" t="n"/>
      <c r="E109" s="11">
        <f>IF(OR(C109="",D109=""),"",NETWORKDAYS(C109,D109,Holidays!$A$6:$A$45))</f>
        <v/>
      </c>
      <c r="F109" s="11" t="n"/>
      <c r="G109" s="9" t="n"/>
    </row>
    <row r="110">
      <c r="A110" s="6" t="n"/>
      <c r="B110" s="6" t="n"/>
      <c r="C110" s="12" t="n"/>
      <c r="D110" s="12" t="n"/>
      <c r="E110" s="8">
        <f>IF(OR(C110="",D110=""),"",NETWORKDAYS(C110,D110,Holidays!$A$6:$A$45))</f>
        <v/>
      </c>
      <c r="F110" s="8" t="n"/>
      <c r="G110" s="6" t="n"/>
    </row>
    <row r="111">
      <c r="A111" s="9" t="n"/>
      <c r="B111" s="9" t="n"/>
      <c r="C111" s="13" t="n"/>
      <c r="D111" s="13" t="n"/>
      <c r="E111" s="11">
        <f>IF(OR(C111="",D111=""),"",NETWORKDAYS(C111,D111,Holidays!$A$6:$A$45))</f>
        <v/>
      </c>
      <c r="F111" s="11" t="n"/>
      <c r="G111" s="9" t="n"/>
    </row>
    <row r="112">
      <c r="A112" s="6" t="n"/>
      <c r="B112" s="6" t="n"/>
      <c r="C112" s="12" t="n"/>
      <c r="D112" s="12" t="n"/>
      <c r="E112" s="8">
        <f>IF(OR(C112="",D112=""),"",NETWORKDAYS(C112,D112,Holidays!$A$6:$A$45))</f>
        <v/>
      </c>
      <c r="F112" s="8" t="n"/>
      <c r="G112" s="6" t="n"/>
    </row>
    <row r="113">
      <c r="A113" s="9" t="n"/>
      <c r="B113" s="9" t="n"/>
      <c r="C113" s="13" t="n"/>
      <c r="D113" s="13" t="n"/>
      <c r="E113" s="11">
        <f>IF(OR(C113="",D113=""),"",NETWORKDAYS(C113,D113,Holidays!$A$6:$A$45))</f>
        <v/>
      </c>
      <c r="F113" s="11" t="n"/>
      <c r="G113" s="9" t="n"/>
    </row>
    <row r="114">
      <c r="A114" s="6" t="n"/>
      <c r="B114" s="6" t="n"/>
      <c r="C114" s="12" t="n"/>
      <c r="D114" s="12" t="n"/>
      <c r="E114" s="8">
        <f>IF(OR(C114="",D114=""),"",NETWORKDAYS(C114,D114,Holidays!$A$6:$A$45))</f>
        <v/>
      </c>
      <c r="F114" s="8" t="n"/>
      <c r="G114" s="6" t="n"/>
    </row>
    <row r="115">
      <c r="A115" s="9" t="n"/>
      <c r="B115" s="9" t="n"/>
      <c r="C115" s="13" t="n"/>
      <c r="D115" s="13" t="n"/>
      <c r="E115" s="11">
        <f>IF(OR(C115="",D115=""),"",NETWORKDAYS(C115,D115,Holidays!$A$6:$A$45))</f>
        <v/>
      </c>
      <c r="F115" s="11" t="n"/>
      <c r="G115" s="9" t="n"/>
    </row>
    <row r="116">
      <c r="A116" s="6" t="n"/>
      <c r="B116" s="6" t="n"/>
      <c r="C116" s="12" t="n"/>
      <c r="D116" s="12" t="n"/>
      <c r="E116" s="8">
        <f>IF(OR(C116="",D116=""),"",NETWORKDAYS(C116,D116,Holidays!$A$6:$A$45))</f>
        <v/>
      </c>
      <c r="F116" s="8" t="n"/>
      <c r="G116" s="6" t="n"/>
    </row>
    <row r="117">
      <c r="A117" s="9" t="n"/>
      <c r="B117" s="9" t="n"/>
      <c r="C117" s="13" t="n"/>
      <c r="D117" s="13" t="n"/>
      <c r="E117" s="11">
        <f>IF(OR(C117="",D117=""),"",NETWORKDAYS(C117,D117,Holidays!$A$6:$A$45))</f>
        <v/>
      </c>
      <c r="F117" s="11" t="n"/>
      <c r="G117" s="9" t="n"/>
    </row>
    <row r="118">
      <c r="A118" s="6" t="n"/>
      <c r="B118" s="6" t="n"/>
      <c r="C118" s="12" t="n"/>
      <c r="D118" s="12" t="n"/>
      <c r="E118" s="8">
        <f>IF(OR(C118="",D118=""),"",NETWORKDAYS(C118,D118,Holidays!$A$6:$A$45))</f>
        <v/>
      </c>
      <c r="F118" s="8" t="n"/>
      <c r="G118" s="6" t="n"/>
    </row>
    <row r="119">
      <c r="A119" s="9" t="n"/>
      <c r="B119" s="9" t="n"/>
      <c r="C119" s="13" t="n"/>
      <c r="D119" s="13" t="n"/>
      <c r="E119" s="11">
        <f>IF(OR(C119="",D119=""),"",NETWORKDAYS(C119,D119,Holidays!$A$6:$A$45))</f>
        <v/>
      </c>
      <c r="F119" s="11" t="n"/>
      <c r="G119" s="9" t="n"/>
    </row>
    <row r="120">
      <c r="A120" s="6" t="n"/>
      <c r="B120" s="6" t="n"/>
      <c r="C120" s="12" t="n"/>
      <c r="D120" s="12" t="n"/>
      <c r="E120" s="8">
        <f>IF(OR(C120="",D120=""),"",NETWORKDAYS(C120,D120,Holidays!$A$6:$A$45))</f>
        <v/>
      </c>
      <c r="F120" s="8" t="n"/>
      <c r="G120" s="6" t="n"/>
    </row>
    <row r="121">
      <c r="A121" s="9" t="n"/>
      <c r="B121" s="9" t="n"/>
      <c r="C121" s="13" t="n"/>
      <c r="D121" s="13" t="n"/>
      <c r="E121" s="11">
        <f>IF(OR(C121="",D121=""),"",NETWORKDAYS(C121,D121,Holidays!$A$6:$A$45))</f>
        <v/>
      </c>
      <c r="F121" s="11" t="n"/>
      <c r="G121" s="9" t="n"/>
    </row>
    <row r="122">
      <c r="A122" s="6" t="n"/>
      <c r="B122" s="6" t="n"/>
      <c r="C122" s="12" t="n"/>
      <c r="D122" s="12" t="n"/>
      <c r="E122" s="8">
        <f>IF(OR(C122="",D122=""),"",NETWORKDAYS(C122,D122,Holidays!$A$6:$A$45))</f>
        <v/>
      </c>
      <c r="F122" s="8" t="n"/>
      <c r="G122" s="6" t="n"/>
    </row>
    <row r="123">
      <c r="A123" s="9" t="n"/>
      <c r="B123" s="9" t="n"/>
      <c r="C123" s="13" t="n"/>
      <c r="D123" s="13" t="n"/>
      <c r="E123" s="11">
        <f>IF(OR(C123="",D123=""),"",NETWORKDAYS(C123,D123,Holidays!$A$6:$A$45))</f>
        <v/>
      </c>
      <c r="F123" s="11" t="n"/>
      <c r="G123" s="9" t="n"/>
    </row>
    <row r="124">
      <c r="A124" s="6" t="n"/>
      <c r="B124" s="6" t="n"/>
      <c r="C124" s="12" t="n"/>
      <c r="D124" s="12" t="n"/>
      <c r="E124" s="8">
        <f>IF(OR(C124="",D124=""),"",NETWORKDAYS(C124,D124,Holidays!$A$6:$A$45))</f>
        <v/>
      </c>
      <c r="F124" s="8" t="n"/>
      <c r="G124" s="6" t="n"/>
    </row>
    <row r="125">
      <c r="A125" s="9" t="n"/>
      <c r="B125" s="9" t="n"/>
      <c r="C125" s="13" t="n"/>
      <c r="D125" s="13" t="n"/>
      <c r="E125" s="11">
        <f>IF(OR(C125="",D125=""),"",NETWORKDAYS(C125,D125,Holidays!$A$6:$A$45))</f>
        <v/>
      </c>
      <c r="F125" s="11" t="n"/>
      <c r="G125" s="9" t="n"/>
    </row>
    <row r="127">
      <c r="A127" s="2" t="inlineStr">
        <is>
          <t>Status must read exactly "Approved" or "Pending" — the Balances tab counts them separately.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2" customWidth="1" min="3" max="3"/>
    <col width="16" customWidth="1" min="4" max="4"/>
    <col width="14" customWidth="1" min="5" max="5"/>
    <col width="11" customWidth="1" min="6" max="6"/>
    <col width="18" customWidth="1" min="7" max="7"/>
  </cols>
  <sheetData>
    <row r="1">
      <c r="A1" s="1" t="inlineStr">
        <is>
          <t>Vacation Balances</t>
        </is>
      </c>
    </row>
    <row r="2">
      <c r="A2" s="2" t="inlineStr">
        <is>
          <t>Everything on this tab is calculated. Do not type into columns B to G.</t>
        </is>
      </c>
    </row>
    <row r="5">
      <c r="A5" s="5" t="inlineStr">
        <is>
          <t>Employee</t>
        </is>
      </c>
      <c r="B5" s="5" t="inlineStr">
        <is>
          <t>Total Allowance</t>
        </is>
      </c>
      <c r="C5" s="5" t="inlineStr">
        <is>
          <t>Vacation Taken (approved)</t>
        </is>
      </c>
      <c r="D5" s="5" t="inlineStr">
        <is>
          <t>Booked (pending)</t>
        </is>
      </c>
      <c r="E5" s="5" t="inlineStr">
        <is>
          <t>Remaining</t>
        </is>
      </c>
      <c r="F5" s="5" t="inlineStr">
        <is>
          <t>% Used</t>
        </is>
      </c>
      <c r="G5" s="5" t="inlineStr">
        <is>
          <t>Sick Days (separate)</t>
        </is>
      </c>
    </row>
    <row r="6">
      <c r="A6" s="6">
        <f>IF(Employees!A6="","",Employees!A6)</f>
        <v/>
      </c>
      <c r="B6" s="8">
        <f>IF($A6="","",Employees!F6)</f>
        <v/>
      </c>
      <c r="C6" s="8">
        <f>IF($A6="","",SUMIFS('Leave Log'!$E$6:$E$125,'Leave Log'!$A$6:$A$125,$A6,'Leave Log'!$B$6:$B$125,"Vacation",'Leave Log'!$F$6:$F$125,"Approved"))</f>
        <v/>
      </c>
      <c r="D6" s="8">
        <f>IF($A6="","",SUMIFS('Leave Log'!$E$6:$E$125,'Leave Log'!$A$6:$A$125,$A6,'Leave Log'!$B$6:$B$125,"Vacation",'Leave Log'!$F$6:$F$125,"Pending"))</f>
        <v/>
      </c>
      <c r="E6" s="8">
        <f>IF($A6="","",N(B6)-N(C6)-N(D6))</f>
        <v/>
      </c>
      <c r="F6" s="14">
        <f>IFERROR(IF($A6="","",(N(C6)+N(D6))/B6),"")</f>
        <v/>
      </c>
      <c r="G6" s="8">
        <f>IF($A6="","",SUMIFS('Leave Log'!$E$6:$E$125,'Leave Log'!$A$6:$A$125,$A6,'Leave Log'!$B$6:$B$125,"Sick"))</f>
        <v/>
      </c>
    </row>
    <row r="7">
      <c r="A7" s="9">
        <f>IF(Employees!A7="","",Employees!A7)</f>
        <v/>
      </c>
      <c r="B7" s="11">
        <f>IF($A7="","",Employees!F7)</f>
        <v/>
      </c>
      <c r="C7" s="11">
        <f>IF($A7="","",SUMIFS('Leave Log'!$E$6:$E$125,'Leave Log'!$A$6:$A$125,$A7,'Leave Log'!$B$6:$B$125,"Vacation",'Leave Log'!$F$6:$F$125,"Approved"))</f>
        <v/>
      </c>
      <c r="D7" s="11">
        <f>IF($A7="","",SUMIFS('Leave Log'!$E$6:$E$125,'Leave Log'!$A$6:$A$125,$A7,'Leave Log'!$B$6:$B$125,"Vacation",'Leave Log'!$F$6:$F$125,"Pending"))</f>
        <v/>
      </c>
      <c r="E7" s="11">
        <f>IF($A7="","",N(B7)-N(C7)-N(D7))</f>
        <v/>
      </c>
      <c r="F7" s="15">
        <f>IFERROR(IF($A7="","",(N(C7)+N(D7))/B7),"")</f>
        <v/>
      </c>
      <c r="G7" s="11">
        <f>IF($A7="","",SUMIFS('Leave Log'!$E$6:$E$125,'Leave Log'!$A$6:$A$125,$A7,'Leave Log'!$B$6:$B$125,"Sick"))</f>
        <v/>
      </c>
    </row>
    <row r="8">
      <c r="A8" s="6">
        <f>IF(Employees!A8="","",Employees!A8)</f>
        <v/>
      </c>
      <c r="B8" s="8">
        <f>IF($A8="","",Employees!F8)</f>
        <v/>
      </c>
      <c r="C8" s="8">
        <f>IF($A8="","",SUMIFS('Leave Log'!$E$6:$E$125,'Leave Log'!$A$6:$A$125,$A8,'Leave Log'!$B$6:$B$125,"Vacation",'Leave Log'!$F$6:$F$125,"Approved"))</f>
        <v/>
      </c>
      <c r="D8" s="8">
        <f>IF($A8="","",SUMIFS('Leave Log'!$E$6:$E$125,'Leave Log'!$A$6:$A$125,$A8,'Leave Log'!$B$6:$B$125,"Vacation",'Leave Log'!$F$6:$F$125,"Pending"))</f>
        <v/>
      </c>
      <c r="E8" s="8">
        <f>IF($A8="","",N(B8)-N(C8)-N(D8))</f>
        <v/>
      </c>
      <c r="F8" s="14">
        <f>IFERROR(IF($A8="","",(N(C8)+N(D8))/B8),"")</f>
        <v/>
      </c>
      <c r="G8" s="8">
        <f>IF($A8="","",SUMIFS('Leave Log'!$E$6:$E$125,'Leave Log'!$A$6:$A$125,$A8,'Leave Log'!$B$6:$B$125,"Sick"))</f>
        <v/>
      </c>
    </row>
    <row r="9">
      <c r="A9" s="9">
        <f>IF(Employees!A9="","",Employees!A9)</f>
        <v/>
      </c>
      <c r="B9" s="11">
        <f>IF($A9="","",Employees!F9)</f>
        <v/>
      </c>
      <c r="C9" s="11">
        <f>IF($A9="","",SUMIFS('Leave Log'!$E$6:$E$125,'Leave Log'!$A$6:$A$125,$A9,'Leave Log'!$B$6:$B$125,"Vacation",'Leave Log'!$F$6:$F$125,"Approved"))</f>
        <v/>
      </c>
      <c r="D9" s="11">
        <f>IF($A9="","",SUMIFS('Leave Log'!$E$6:$E$125,'Leave Log'!$A$6:$A$125,$A9,'Leave Log'!$B$6:$B$125,"Vacation",'Leave Log'!$F$6:$F$125,"Pending"))</f>
        <v/>
      </c>
      <c r="E9" s="11">
        <f>IF($A9="","",N(B9)-N(C9)-N(D9))</f>
        <v/>
      </c>
      <c r="F9" s="15">
        <f>IFERROR(IF($A9="","",(N(C9)+N(D9))/B9),"")</f>
        <v/>
      </c>
      <c r="G9" s="11">
        <f>IF($A9="","",SUMIFS('Leave Log'!$E$6:$E$125,'Leave Log'!$A$6:$A$125,$A9,'Leave Log'!$B$6:$B$125,"Sick"))</f>
        <v/>
      </c>
    </row>
    <row r="10">
      <c r="A10" s="6">
        <f>IF(Employees!A10="","",Employees!A10)</f>
        <v/>
      </c>
      <c r="B10" s="8">
        <f>IF($A10="","",Employees!F10)</f>
        <v/>
      </c>
      <c r="C10" s="8">
        <f>IF($A10="","",SUMIFS('Leave Log'!$E$6:$E$125,'Leave Log'!$A$6:$A$125,$A10,'Leave Log'!$B$6:$B$125,"Vacation",'Leave Log'!$F$6:$F$125,"Approved"))</f>
        <v/>
      </c>
      <c r="D10" s="8">
        <f>IF($A10="","",SUMIFS('Leave Log'!$E$6:$E$125,'Leave Log'!$A$6:$A$125,$A10,'Leave Log'!$B$6:$B$125,"Vacation",'Leave Log'!$F$6:$F$125,"Pending"))</f>
        <v/>
      </c>
      <c r="E10" s="8">
        <f>IF($A10="","",N(B10)-N(C10)-N(D10))</f>
        <v/>
      </c>
      <c r="F10" s="14">
        <f>IFERROR(IF($A10="","",(N(C10)+N(D10))/B10),"")</f>
        <v/>
      </c>
      <c r="G10" s="8">
        <f>IF($A10="","",SUMIFS('Leave Log'!$E$6:$E$125,'Leave Log'!$A$6:$A$125,$A10,'Leave Log'!$B$6:$B$125,"Sick"))</f>
        <v/>
      </c>
    </row>
    <row r="11">
      <c r="A11" s="9">
        <f>IF(Employees!A11="","",Employees!A11)</f>
        <v/>
      </c>
      <c r="B11" s="11">
        <f>IF($A11="","",Employees!F11)</f>
        <v/>
      </c>
      <c r="C11" s="11">
        <f>IF($A11="","",SUMIFS('Leave Log'!$E$6:$E$125,'Leave Log'!$A$6:$A$125,$A11,'Leave Log'!$B$6:$B$125,"Vacation",'Leave Log'!$F$6:$F$125,"Approved"))</f>
        <v/>
      </c>
      <c r="D11" s="11">
        <f>IF($A11="","",SUMIFS('Leave Log'!$E$6:$E$125,'Leave Log'!$A$6:$A$125,$A11,'Leave Log'!$B$6:$B$125,"Vacation",'Leave Log'!$F$6:$F$125,"Pending"))</f>
        <v/>
      </c>
      <c r="E11" s="11">
        <f>IF($A11="","",N(B11)-N(C11)-N(D11))</f>
        <v/>
      </c>
      <c r="F11" s="15">
        <f>IFERROR(IF($A11="","",(N(C11)+N(D11))/B11),"")</f>
        <v/>
      </c>
      <c r="G11" s="11">
        <f>IF($A11="","",SUMIFS('Leave Log'!$E$6:$E$125,'Leave Log'!$A$6:$A$125,$A11,'Leave Log'!$B$6:$B$125,"Sick"))</f>
        <v/>
      </c>
    </row>
    <row r="12">
      <c r="A12" s="6">
        <f>IF(Employees!A12="","",Employees!A12)</f>
        <v/>
      </c>
      <c r="B12" s="8">
        <f>IF($A12="","",Employees!F12)</f>
        <v/>
      </c>
      <c r="C12" s="8">
        <f>IF($A12="","",SUMIFS('Leave Log'!$E$6:$E$125,'Leave Log'!$A$6:$A$125,$A12,'Leave Log'!$B$6:$B$125,"Vacation",'Leave Log'!$F$6:$F$125,"Approved"))</f>
        <v/>
      </c>
      <c r="D12" s="8">
        <f>IF($A12="","",SUMIFS('Leave Log'!$E$6:$E$125,'Leave Log'!$A$6:$A$125,$A12,'Leave Log'!$B$6:$B$125,"Vacation",'Leave Log'!$F$6:$F$125,"Pending"))</f>
        <v/>
      </c>
      <c r="E12" s="8">
        <f>IF($A12="","",N(B12)-N(C12)-N(D12))</f>
        <v/>
      </c>
      <c r="F12" s="14">
        <f>IFERROR(IF($A12="","",(N(C12)+N(D12))/B12),"")</f>
        <v/>
      </c>
      <c r="G12" s="8">
        <f>IF($A12="","",SUMIFS('Leave Log'!$E$6:$E$125,'Leave Log'!$A$6:$A$125,$A12,'Leave Log'!$B$6:$B$125,"Sick"))</f>
        <v/>
      </c>
    </row>
    <row r="13">
      <c r="A13" s="9">
        <f>IF(Employees!A13="","",Employees!A13)</f>
        <v/>
      </c>
      <c r="B13" s="11">
        <f>IF($A13="","",Employees!F13)</f>
        <v/>
      </c>
      <c r="C13" s="11">
        <f>IF($A13="","",SUMIFS('Leave Log'!$E$6:$E$125,'Leave Log'!$A$6:$A$125,$A13,'Leave Log'!$B$6:$B$125,"Vacation",'Leave Log'!$F$6:$F$125,"Approved"))</f>
        <v/>
      </c>
      <c r="D13" s="11">
        <f>IF($A13="","",SUMIFS('Leave Log'!$E$6:$E$125,'Leave Log'!$A$6:$A$125,$A13,'Leave Log'!$B$6:$B$125,"Vacation",'Leave Log'!$F$6:$F$125,"Pending"))</f>
        <v/>
      </c>
      <c r="E13" s="11">
        <f>IF($A13="","",N(B13)-N(C13)-N(D13))</f>
        <v/>
      </c>
      <c r="F13" s="15">
        <f>IFERROR(IF($A13="","",(N(C13)+N(D13))/B13),"")</f>
        <v/>
      </c>
      <c r="G13" s="11">
        <f>IF($A13="","",SUMIFS('Leave Log'!$E$6:$E$125,'Leave Log'!$A$6:$A$125,$A13,'Leave Log'!$B$6:$B$125,"Sick"))</f>
        <v/>
      </c>
    </row>
    <row r="14">
      <c r="A14" s="6">
        <f>IF(Employees!A14="","",Employees!A14)</f>
        <v/>
      </c>
      <c r="B14" s="8">
        <f>IF($A14="","",Employees!F14)</f>
        <v/>
      </c>
      <c r="C14" s="8">
        <f>IF($A14="","",SUMIFS('Leave Log'!$E$6:$E$125,'Leave Log'!$A$6:$A$125,$A14,'Leave Log'!$B$6:$B$125,"Vacation",'Leave Log'!$F$6:$F$125,"Approved"))</f>
        <v/>
      </c>
      <c r="D14" s="8">
        <f>IF($A14="","",SUMIFS('Leave Log'!$E$6:$E$125,'Leave Log'!$A$6:$A$125,$A14,'Leave Log'!$B$6:$B$125,"Vacation",'Leave Log'!$F$6:$F$125,"Pending"))</f>
        <v/>
      </c>
      <c r="E14" s="8">
        <f>IF($A14="","",N(B14)-N(C14)-N(D14))</f>
        <v/>
      </c>
      <c r="F14" s="14">
        <f>IFERROR(IF($A14="","",(N(C14)+N(D14))/B14),"")</f>
        <v/>
      </c>
      <c r="G14" s="8">
        <f>IF($A14="","",SUMIFS('Leave Log'!$E$6:$E$125,'Leave Log'!$A$6:$A$125,$A14,'Leave Log'!$B$6:$B$125,"Sick"))</f>
        <v/>
      </c>
    </row>
    <row r="15">
      <c r="A15" s="9">
        <f>IF(Employees!A15="","",Employees!A15)</f>
        <v/>
      </c>
      <c r="B15" s="11">
        <f>IF($A15="","",Employees!F15)</f>
        <v/>
      </c>
      <c r="C15" s="11">
        <f>IF($A15="","",SUMIFS('Leave Log'!$E$6:$E$125,'Leave Log'!$A$6:$A$125,$A15,'Leave Log'!$B$6:$B$125,"Vacation",'Leave Log'!$F$6:$F$125,"Approved"))</f>
        <v/>
      </c>
      <c r="D15" s="11">
        <f>IF($A15="","",SUMIFS('Leave Log'!$E$6:$E$125,'Leave Log'!$A$6:$A$125,$A15,'Leave Log'!$B$6:$B$125,"Vacation",'Leave Log'!$F$6:$F$125,"Pending"))</f>
        <v/>
      </c>
      <c r="E15" s="11">
        <f>IF($A15="","",N(B15)-N(C15)-N(D15))</f>
        <v/>
      </c>
      <c r="F15" s="15">
        <f>IFERROR(IF($A15="","",(N(C15)+N(D15))/B15),"")</f>
        <v/>
      </c>
      <c r="G15" s="11">
        <f>IF($A15="","",SUMIFS('Leave Log'!$E$6:$E$125,'Leave Log'!$A$6:$A$125,$A15,'Leave Log'!$B$6:$B$125,"Sick"))</f>
        <v/>
      </c>
    </row>
    <row r="16">
      <c r="A16" s="6">
        <f>IF(Employees!A16="","",Employees!A16)</f>
        <v/>
      </c>
      <c r="B16" s="8">
        <f>IF($A16="","",Employees!F16)</f>
        <v/>
      </c>
      <c r="C16" s="8">
        <f>IF($A16="","",SUMIFS('Leave Log'!$E$6:$E$125,'Leave Log'!$A$6:$A$125,$A16,'Leave Log'!$B$6:$B$125,"Vacation",'Leave Log'!$F$6:$F$125,"Approved"))</f>
        <v/>
      </c>
      <c r="D16" s="8">
        <f>IF($A16="","",SUMIFS('Leave Log'!$E$6:$E$125,'Leave Log'!$A$6:$A$125,$A16,'Leave Log'!$B$6:$B$125,"Vacation",'Leave Log'!$F$6:$F$125,"Pending"))</f>
        <v/>
      </c>
      <c r="E16" s="8">
        <f>IF($A16="","",N(B16)-N(C16)-N(D16))</f>
        <v/>
      </c>
      <c r="F16" s="14">
        <f>IFERROR(IF($A16="","",(N(C16)+N(D16))/B16),"")</f>
        <v/>
      </c>
      <c r="G16" s="8">
        <f>IF($A16="","",SUMIFS('Leave Log'!$E$6:$E$125,'Leave Log'!$A$6:$A$125,$A16,'Leave Log'!$B$6:$B$125,"Sick"))</f>
        <v/>
      </c>
    </row>
    <row r="17">
      <c r="A17" s="9">
        <f>IF(Employees!A17="","",Employees!A17)</f>
        <v/>
      </c>
      <c r="B17" s="11">
        <f>IF($A17="","",Employees!F17)</f>
        <v/>
      </c>
      <c r="C17" s="11">
        <f>IF($A17="","",SUMIFS('Leave Log'!$E$6:$E$125,'Leave Log'!$A$6:$A$125,$A17,'Leave Log'!$B$6:$B$125,"Vacation",'Leave Log'!$F$6:$F$125,"Approved"))</f>
        <v/>
      </c>
      <c r="D17" s="11">
        <f>IF($A17="","",SUMIFS('Leave Log'!$E$6:$E$125,'Leave Log'!$A$6:$A$125,$A17,'Leave Log'!$B$6:$B$125,"Vacation",'Leave Log'!$F$6:$F$125,"Pending"))</f>
        <v/>
      </c>
      <c r="E17" s="11">
        <f>IF($A17="","",N(B17)-N(C17)-N(D17))</f>
        <v/>
      </c>
      <c r="F17" s="15">
        <f>IFERROR(IF($A17="","",(N(C17)+N(D17))/B17),"")</f>
        <v/>
      </c>
      <c r="G17" s="11">
        <f>IF($A17="","",SUMIFS('Leave Log'!$E$6:$E$125,'Leave Log'!$A$6:$A$125,$A17,'Leave Log'!$B$6:$B$125,"Sick"))</f>
        <v/>
      </c>
    </row>
    <row r="18">
      <c r="A18" s="6">
        <f>IF(Employees!A18="","",Employees!A18)</f>
        <v/>
      </c>
      <c r="B18" s="8">
        <f>IF($A18="","",Employees!F18)</f>
        <v/>
      </c>
      <c r="C18" s="8">
        <f>IF($A18="","",SUMIFS('Leave Log'!$E$6:$E$125,'Leave Log'!$A$6:$A$125,$A18,'Leave Log'!$B$6:$B$125,"Vacation",'Leave Log'!$F$6:$F$125,"Approved"))</f>
        <v/>
      </c>
      <c r="D18" s="8">
        <f>IF($A18="","",SUMIFS('Leave Log'!$E$6:$E$125,'Leave Log'!$A$6:$A$125,$A18,'Leave Log'!$B$6:$B$125,"Vacation",'Leave Log'!$F$6:$F$125,"Pending"))</f>
        <v/>
      </c>
      <c r="E18" s="8">
        <f>IF($A18="","",N(B18)-N(C18)-N(D18))</f>
        <v/>
      </c>
      <c r="F18" s="14">
        <f>IFERROR(IF($A18="","",(N(C18)+N(D18))/B18),"")</f>
        <v/>
      </c>
      <c r="G18" s="8">
        <f>IF($A18="","",SUMIFS('Leave Log'!$E$6:$E$125,'Leave Log'!$A$6:$A$125,$A18,'Leave Log'!$B$6:$B$125,"Sick"))</f>
        <v/>
      </c>
    </row>
    <row r="19">
      <c r="A19" s="9">
        <f>IF(Employees!A19="","",Employees!A19)</f>
        <v/>
      </c>
      <c r="B19" s="11">
        <f>IF($A19="","",Employees!F19)</f>
        <v/>
      </c>
      <c r="C19" s="11">
        <f>IF($A19="","",SUMIFS('Leave Log'!$E$6:$E$125,'Leave Log'!$A$6:$A$125,$A19,'Leave Log'!$B$6:$B$125,"Vacation",'Leave Log'!$F$6:$F$125,"Approved"))</f>
        <v/>
      </c>
      <c r="D19" s="11">
        <f>IF($A19="","",SUMIFS('Leave Log'!$E$6:$E$125,'Leave Log'!$A$6:$A$125,$A19,'Leave Log'!$B$6:$B$125,"Vacation",'Leave Log'!$F$6:$F$125,"Pending"))</f>
        <v/>
      </c>
      <c r="E19" s="11">
        <f>IF($A19="","",N(B19)-N(C19)-N(D19))</f>
        <v/>
      </c>
      <c r="F19" s="15">
        <f>IFERROR(IF($A19="","",(N(C19)+N(D19))/B19),"")</f>
        <v/>
      </c>
      <c r="G19" s="11">
        <f>IF($A19="","",SUMIFS('Leave Log'!$E$6:$E$125,'Leave Log'!$A$6:$A$125,$A19,'Leave Log'!$B$6:$B$125,"Sick"))</f>
        <v/>
      </c>
    </row>
    <row r="20">
      <c r="A20" s="6">
        <f>IF(Employees!A20="","",Employees!A20)</f>
        <v/>
      </c>
      <c r="B20" s="8">
        <f>IF($A20="","",Employees!F20)</f>
        <v/>
      </c>
      <c r="C20" s="8">
        <f>IF($A20="","",SUMIFS('Leave Log'!$E$6:$E$125,'Leave Log'!$A$6:$A$125,$A20,'Leave Log'!$B$6:$B$125,"Vacation",'Leave Log'!$F$6:$F$125,"Approved"))</f>
        <v/>
      </c>
      <c r="D20" s="8">
        <f>IF($A20="","",SUMIFS('Leave Log'!$E$6:$E$125,'Leave Log'!$A$6:$A$125,$A20,'Leave Log'!$B$6:$B$125,"Vacation",'Leave Log'!$F$6:$F$125,"Pending"))</f>
        <v/>
      </c>
      <c r="E20" s="8">
        <f>IF($A20="","",N(B20)-N(C20)-N(D20))</f>
        <v/>
      </c>
      <c r="F20" s="14">
        <f>IFERROR(IF($A20="","",(N(C20)+N(D20))/B20),"")</f>
        <v/>
      </c>
      <c r="G20" s="8">
        <f>IF($A20="","",SUMIFS('Leave Log'!$E$6:$E$125,'Leave Log'!$A$6:$A$125,$A20,'Leave Log'!$B$6:$B$125,"Sick"))</f>
        <v/>
      </c>
    </row>
    <row r="21">
      <c r="A21" s="9">
        <f>IF(Employees!A21="","",Employees!A21)</f>
        <v/>
      </c>
      <c r="B21" s="11">
        <f>IF($A21="","",Employees!F21)</f>
        <v/>
      </c>
      <c r="C21" s="11">
        <f>IF($A21="","",SUMIFS('Leave Log'!$E$6:$E$125,'Leave Log'!$A$6:$A$125,$A21,'Leave Log'!$B$6:$B$125,"Vacation",'Leave Log'!$F$6:$F$125,"Approved"))</f>
        <v/>
      </c>
      <c r="D21" s="11">
        <f>IF($A21="","",SUMIFS('Leave Log'!$E$6:$E$125,'Leave Log'!$A$6:$A$125,$A21,'Leave Log'!$B$6:$B$125,"Vacation",'Leave Log'!$F$6:$F$125,"Pending"))</f>
        <v/>
      </c>
      <c r="E21" s="11">
        <f>IF($A21="","",N(B21)-N(C21)-N(D21))</f>
        <v/>
      </c>
      <c r="F21" s="15">
        <f>IFERROR(IF($A21="","",(N(C21)+N(D21))/B21),"")</f>
        <v/>
      </c>
      <c r="G21" s="11">
        <f>IF($A21="","",SUMIFS('Leave Log'!$E$6:$E$125,'Leave Log'!$A$6:$A$125,$A21,'Leave Log'!$B$6:$B$125,"Sick"))</f>
        <v/>
      </c>
    </row>
    <row r="22">
      <c r="A22" s="6">
        <f>IF(Employees!A22="","",Employees!A22)</f>
        <v/>
      </c>
      <c r="B22" s="8">
        <f>IF($A22="","",Employees!F22)</f>
        <v/>
      </c>
      <c r="C22" s="8">
        <f>IF($A22="","",SUMIFS('Leave Log'!$E$6:$E$125,'Leave Log'!$A$6:$A$125,$A22,'Leave Log'!$B$6:$B$125,"Vacation",'Leave Log'!$F$6:$F$125,"Approved"))</f>
        <v/>
      </c>
      <c r="D22" s="8">
        <f>IF($A22="","",SUMIFS('Leave Log'!$E$6:$E$125,'Leave Log'!$A$6:$A$125,$A22,'Leave Log'!$B$6:$B$125,"Vacation",'Leave Log'!$F$6:$F$125,"Pending"))</f>
        <v/>
      </c>
      <c r="E22" s="8">
        <f>IF($A22="","",N(B22)-N(C22)-N(D22))</f>
        <v/>
      </c>
      <c r="F22" s="14">
        <f>IFERROR(IF($A22="","",(N(C22)+N(D22))/B22),"")</f>
        <v/>
      </c>
      <c r="G22" s="8">
        <f>IF($A22="","",SUMIFS('Leave Log'!$E$6:$E$125,'Leave Log'!$A$6:$A$125,$A22,'Leave Log'!$B$6:$B$125,"Sick"))</f>
        <v/>
      </c>
    </row>
    <row r="23">
      <c r="A23" s="9">
        <f>IF(Employees!A23="","",Employees!A23)</f>
        <v/>
      </c>
      <c r="B23" s="11">
        <f>IF($A23="","",Employees!F23)</f>
        <v/>
      </c>
      <c r="C23" s="11">
        <f>IF($A23="","",SUMIFS('Leave Log'!$E$6:$E$125,'Leave Log'!$A$6:$A$125,$A23,'Leave Log'!$B$6:$B$125,"Vacation",'Leave Log'!$F$6:$F$125,"Approved"))</f>
        <v/>
      </c>
      <c r="D23" s="11">
        <f>IF($A23="","",SUMIFS('Leave Log'!$E$6:$E$125,'Leave Log'!$A$6:$A$125,$A23,'Leave Log'!$B$6:$B$125,"Vacation",'Leave Log'!$F$6:$F$125,"Pending"))</f>
        <v/>
      </c>
      <c r="E23" s="11">
        <f>IF($A23="","",N(B23)-N(C23)-N(D23))</f>
        <v/>
      </c>
      <c r="F23" s="15">
        <f>IFERROR(IF($A23="","",(N(C23)+N(D23))/B23),"")</f>
        <v/>
      </c>
      <c r="G23" s="11">
        <f>IF($A23="","",SUMIFS('Leave Log'!$E$6:$E$125,'Leave Log'!$A$6:$A$125,$A23,'Leave Log'!$B$6:$B$125,"Sick"))</f>
        <v/>
      </c>
    </row>
    <row r="24">
      <c r="A24" s="6">
        <f>IF(Employees!A24="","",Employees!A24)</f>
        <v/>
      </c>
      <c r="B24" s="8">
        <f>IF($A24="","",Employees!F24)</f>
        <v/>
      </c>
      <c r="C24" s="8">
        <f>IF($A24="","",SUMIFS('Leave Log'!$E$6:$E$125,'Leave Log'!$A$6:$A$125,$A24,'Leave Log'!$B$6:$B$125,"Vacation",'Leave Log'!$F$6:$F$125,"Approved"))</f>
        <v/>
      </c>
      <c r="D24" s="8">
        <f>IF($A24="","",SUMIFS('Leave Log'!$E$6:$E$125,'Leave Log'!$A$6:$A$125,$A24,'Leave Log'!$B$6:$B$125,"Vacation",'Leave Log'!$F$6:$F$125,"Pending"))</f>
        <v/>
      </c>
      <c r="E24" s="8">
        <f>IF($A24="","",N(B24)-N(C24)-N(D24))</f>
        <v/>
      </c>
      <c r="F24" s="14">
        <f>IFERROR(IF($A24="","",(N(C24)+N(D24))/B24),"")</f>
        <v/>
      </c>
      <c r="G24" s="8">
        <f>IF($A24="","",SUMIFS('Leave Log'!$E$6:$E$125,'Leave Log'!$A$6:$A$125,$A24,'Leave Log'!$B$6:$B$125,"Sick"))</f>
        <v/>
      </c>
    </row>
    <row r="25">
      <c r="A25" s="9">
        <f>IF(Employees!A25="","",Employees!A25)</f>
        <v/>
      </c>
      <c r="B25" s="11">
        <f>IF($A25="","",Employees!F25)</f>
        <v/>
      </c>
      <c r="C25" s="11">
        <f>IF($A25="","",SUMIFS('Leave Log'!$E$6:$E$125,'Leave Log'!$A$6:$A$125,$A25,'Leave Log'!$B$6:$B$125,"Vacation",'Leave Log'!$F$6:$F$125,"Approved"))</f>
        <v/>
      </c>
      <c r="D25" s="11">
        <f>IF($A25="","",SUMIFS('Leave Log'!$E$6:$E$125,'Leave Log'!$A$6:$A$125,$A25,'Leave Log'!$B$6:$B$125,"Vacation",'Leave Log'!$F$6:$F$125,"Pending"))</f>
        <v/>
      </c>
      <c r="E25" s="11">
        <f>IF($A25="","",N(B25)-N(C25)-N(D25))</f>
        <v/>
      </c>
      <c r="F25" s="15">
        <f>IFERROR(IF($A25="","",(N(C25)+N(D25))/B25),"")</f>
        <v/>
      </c>
      <c r="G25" s="11">
        <f>IF($A25="","",SUMIFS('Leave Log'!$E$6:$E$125,'Leave Log'!$A$6:$A$125,$A25,'Leave Log'!$B$6:$B$125,"Sick"))</f>
        <v/>
      </c>
    </row>
    <row r="26">
      <c r="A26" s="6">
        <f>IF(Employees!A26="","",Employees!A26)</f>
        <v/>
      </c>
      <c r="B26" s="8">
        <f>IF($A26="","",Employees!F26)</f>
        <v/>
      </c>
      <c r="C26" s="8">
        <f>IF($A26="","",SUMIFS('Leave Log'!$E$6:$E$125,'Leave Log'!$A$6:$A$125,$A26,'Leave Log'!$B$6:$B$125,"Vacation",'Leave Log'!$F$6:$F$125,"Approved"))</f>
        <v/>
      </c>
      <c r="D26" s="8">
        <f>IF($A26="","",SUMIFS('Leave Log'!$E$6:$E$125,'Leave Log'!$A$6:$A$125,$A26,'Leave Log'!$B$6:$B$125,"Vacation",'Leave Log'!$F$6:$F$125,"Pending"))</f>
        <v/>
      </c>
      <c r="E26" s="8">
        <f>IF($A26="","",N(B26)-N(C26)-N(D26))</f>
        <v/>
      </c>
      <c r="F26" s="14">
        <f>IFERROR(IF($A26="","",(N(C26)+N(D26))/B26),"")</f>
        <v/>
      </c>
      <c r="G26" s="8">
        <f>IF($A26="","",SUMIFS('Leave Log'!$E$6:$E$125,'Leave Log'!$A$6:$A$125,$A26,'Leave Log'!$B$6:$B$125,"Sick"))</f>
        <v/>
      </c>
    </row>
    <row r="27">
      <c r="A27" s="9">
        <f>IF(Employees!A27="","",Employees!A27)</f>
        <v/>
      </c>
      <c r="B27" s="11">
        <f>IF($A27="","",Employees!F27)</f>
        <v/>
      </c>
      <c r="C27" s="11">
        <f>IF($A27="","",SUMIFS('Leave Log'!$E$6:$E$125,'Leave Log'!$A$6:$A$125,$A27,'Leave Log'!$B$6:$B$125,"Vacation",'Leave Log'!$F$6:$F$125,"Approved"))</f>
        <v/>
      </c>
      <c r="D27" s="11">
        <f>IF($A27="","",SUMIFS('Leave Log'!$E$6:$E$125,'Leave Log'!$A$6:$A$125,$A27,'Leave Log'!$B$6:$B$125,"Vacation",'Leave Log'!$F$6:$F$125,"Pending"))</f>
        <v/>
      </c>
      <c r="E27" s="11">
        <f>IF($A27="","",N(B27)-N(C27)-N(D27))</f>
        <v/>
      </c>
      <c r="F27" s="15">
        <f>IFERROR(IF($A27="","",(N(C27)+N(D27))/B27),"")</f>
        <v/>
      </c>
      <c r="G27" s="11">
        <f>IF($A27="","",SUMIFS('Leave Log'!$E$6:$E$125,'Leave Log'!$A$6:$A$125,$A27,'Leave Log'!$B$6:$B$125,"Sick"))</f>
        <v/>
      </c>
    </row>
    <row r="28">
      <c r="A28" s="6">
        <f>IF(Employees!A28="","",Employees!A28)</f>
        <v/>
      </c>
      <c r="B28" s="8">
        <f>IF($A28="","",Employees!F28)</f>
        <v/>
      </c>
      <c r="C28" s="8">
        <f>IF($A28="","",SUMIFS('Leave Log'!$E$6:$E$125,'Leave Log'!$A$6:$A$125,$A28,'Leave Log'!$B$6:$B$125,"Vacation",'Leave Log'!$F$6:$F$125,"Approved"))</f>
        <v/>
      </c>
      <c r="D28" s="8">
        <f>IF($A28="","",SUMIFS('Leave Log'!$E$6:$E$125,'Leave Log'!$A$6:$A$125,$A28,'Leave Log'!$B$6:$B$125,"Vacation",'Leave Log'!$F$6:$F$125,"Pending"))</f>
        <v/>
      </c>
      <c r="E28" s="8">
        <f>IF($A28="","",N(B28)-N(C28)-N(D28))</f>
        <v/>
      </c>
      <c r="F28" s="14">
        <f>IFERROR(IF($A28="","",(N(C28)+N(D28))/B28),"")</f>
        <v/>
      </c>
      <c r="G28" s="8">
        <f>IF($A28="","",SUMIFS('Leave Log'!$E$6:$E$125,'Leave Log'!$A$6:$A$125,$A28,'Leave Log'!$B$6:$B$125,"Sick"))</f>
        <v/>
      </c>
    </row>
    <row r="29">
      <c r="A29" s="9">
        <f>IF(Employees!A29="","",Employees!A29)</f>
        <v/>
      </c>
      <c r="B29" s="11">
        <f>IF($A29="","",Employees!F29)</f>
        <v/>
      </c>
      <c r="C29" s="11">
        <f>IF($A29="","",SUMIFS('Leave Log'!$E$6:$E$125,'Leave Log'!$A$6:$A$125,$A29,'Leave Log'!$B$6:$B$125,"Vacation",'Leave Log'!$F$6:$F$125,"Approved"))</f>
        <v/>
      </c>
      <c r="D29" s="11">
        <f>IF($A29="","",SUMIFS('Leave Log'!$E$6:$E$125,'Leave Log'!$A$6:$A$125,$A29,'Leave Log'!$B$6:$B$125,"Vacation",'Leave Log'!$F$6:$F$125,"Pending"))</f>
        <v/>
      </c>
      <c r="E29" s="11">
        <f>IF($A29="","",N(B29)-N(C29)-N(D29))</f>
        <v/>
      </c>
      <c r="F29" s="15">
        <f>IFERROR(IF($A29="","",(N(C29)+N(D29))/B29),"")</f>
        <v/>
      </c>
      <c r="G29" s="11">
        <f>IF($A29="","",SUMIFS('Leave Log'!$E$6:$E$125,'Leave Log'!$A$6:$A$125,$A29,'Leave Log'!$B$6:$B$125,"Sick"))</f>
        <v/>
      </c>
    </row>
    <row r="30">
      <c r="A30" s="6">
        <f>IF(Employees!A30="","",Employees!A30)</f>
        <v/>
      </c>
      <c r="B30" s="8">
        <f>IF($A30="","",Employees!F30)</f>
        <v/>
      </c>
      <c r="C30" s="8">
        <f>IF($A30="","",SUMIFS('Leave Log'!$E$6:$E$125,'Leave Log'!$A$6:$A$125,$A30,'Leave Log'!$B$6:$B$125,"Vacation",'Leave Log'!$F$6:$F$125,"Approved"))</f>
        <v/>
      </c>
      <c r="D30" s="8">
        <f>IF($A30="","",SUMIFS('Leave Log'!$E$6:$E$125,'Leave Log'!$A$6:$A$125,$A30,'Leave Log'!$B$6:$B$125,"Vacation",'Leave Log'!$F$6:$F$125,"Pending"))</f>
        <v/>
      </c>
      <c r="E30" s="8">
        <f>IF($A30="","",N(B30)-N(C30)-N(D30))</f>
        <v/>
      </c>
      <c r="F30" s="14">
        <f>IFERROR(IF($A30="","",(N(C30)+N(D30))/B30),"")</f>
        <v/>
      </c>
      <c r="G30" s="8">
        <f>IF($A30="","",SUMIFS('Leave Log'!$E$6:$E$125,'Leave Log'!$A$6:$A$125,$A30,'Leave Log'!$B$6:$B$125,"Sick"))</f>
        <v/>
      </c>
    </row>
    <row r="31">
      <c r="A31" s="9">
        <f>IF(Employees!A31="","",Employees!A31)</f>
        <v/>
      </c>
      <c r="B31" s="11">
        <f>IF($A31="","",Employees!F31)</f>
        <v/>
      </c>
      <c r="C31" s="11">
        <f>IF($A31="","",SUMIFS('Leave Log'!$E$6:$E$125,'Leave Log'!$A$6:$A$125,$A31,'Leave Log'!$B$6:$B$125,"Vacation",'Leave Log'!$F$6:$F$125,"Approved"))</f>
        <v/>
      </c>
      <c r="D31" s="11">
        <f>IF($A31="","",SUMIFS('Leave Log'!$E$6:$E$125,'Leave Log'!$A$6:$A$125,$A31,'Leave Log'!$B$6:$B$125,"Vacation",'Leave Log'!$F$6:$F$125,"Pending"))</f>
        <v/>
      </c>
      <c r="E31" s="11">
        <f>IF($A31="","",N(B31)-N(C31)-N(D31))</f>
        <v/>
      </c>
      <c r="F31" s="15">
        <f>IFERROR(IF($A31="","",(N(C31)+N(D31))/B31),"")</f>
        <v/>
      </c>
      <c r="G31" s="11">
        <f>IF($A31="","",SUMIFS('Leave Log'!$E$6:$E$125,'Leave Log'!$A$6:$A$125,$A31,'Leave Log'!$B$6:$B$125,"Sick"))</f>
        <v/>
      </c>
    </row>
    <row r="32">
      <c r="A32" s="6">
        <f>IF(Employees!A32="","",Employees!A32)</f>
        <v/>
      </c>
      <c r="B32" s="8">
        <f>IF($A32="","",Employees!F32)</f>
        <v/>
      </c>
      <c r="C32" s="8">
        <f>IF($A32="","",SUMIFS('Leave Log'!$E$6:$E$125,'Leave Log'!$A$6:$A$125,$A32,'Leave Log'!$B$6:$B$125,"Vacation",'Leave Log'!$F$6:$F$125,"Approved"))</f>
        <v/>
      </c>
      <c r="D32" s="8">
        <f>IF($A32="","",SUMIFS('Leave Log'!$E$6:$E$125,'Leave Log'!$A$6:$A$125,$A32,'Leave Log'!$B$6:$B$125,"Vacation",'Leave Log'!$F$6:$F$125,"Pending"))</f>
        <v/>
      </c>
      <c r="E32" s="8">
        <f>IF($A32="","",N(B32)-N(C32)-N(D32))</f>
        <v/>
      </c>
      <c r="F32" s="14">
        <f>IFERROR(IF($A32="","",(N(C32)+N(D32))/B32),"")</f>
        <v/>
      </c>
      <c r="G32" s="8">
        <f>IF($A32="","",SUMIFS('Leave Log'!$E$6:$E$125,'Leave Log'!$A$6:$A$125,$A32,'Leave Log'!$B$6:$B$125,"Sick"))</f>
        <v/>
      </c>
    </row>
    <row r="33">
      <c r="A33" s="9">
        <f>IF(Employees!A33="","",Employees!A33)</f>
        <v/>
      </c>
      <c r="B33" s="11">
        <f>IF($A33="","",Employees!F33)</f>
        <v/>
      </c>
      <c r="C33" s="11">
        <f>IF($A33="","",SUMIFS('Leave Log'!$E$6:$E$125,'Leave Log'!$A$6:$A$125,$A33,'Leave Log'!$B$6:$B$125,"Vacation",'Leave Log'!$F$6:$F$125,"Approved"))</f>
        <v/>
      </c>
      <c r="D33" s="11">
        <f>IF($A33="","",SUMIFS('Leave Log'!$E$6:$E$125,'Leave Log'!$A$6:$A$125,$A33,'Leave Log'!$B$6:$B$125,"Vacation",'Leave Log'!$F$6:$F$125,"Pending"))</f>
        <v/>
      </c>
      <c r="E33" s="11">
        <f>IF($A33="","",N(B33)-N(C33)-N(D33))</f>
        <v/>
      </c>
      <c r="F33" s="15">
        <f>IFERROR(IF($A33="","",(N(C33)+N(D33))/B33),"")</f>
        <v/>
      </c>
      <c r="G33" s="11">
        <f>IF($A33="","",SUMIFS('Leave Log'!$E$6:$E$125,'Leave Log'!$A$6:$A$125,$A33,'Leave Log'!$B$6:$B$125,"Sick"))</f>
        <v/>
      </c>
    </row>
    <row r="34">
      <c r="A34" s="6">
        <f>IF(Employees!A34="","",Employees!A34)</f>
        <v/>
      </c>
      <c r="B34" s="8">
        <f>IF($A34="","",Employees!F34)</f>
        <v/>
      </c>
      <c r="C34" s="8">
        <f>IF($A34="","",SUMIFS('Leave Log'!$E$6:$E$125,'Leave Log'!$A$6:$A$125,$A34,'Leave Log'!$B$6:$B$125,"Vacation",'Leave Log'!$F$6:$F$125,"Approved"))</f>
        <v/>
      </c>
      <c r="D34" s="8">
        <f>IF($A34="","",SUMIFS('Leave Log'!$E$6:$E$125,'Leave Log'!$A$6:$A$125,$A34,'Leave Log'!$B$6:$B$125,"Vacation",'Leave Log'!$F$6:$F$125,"Pending"))</f>
        <v/>
      </c>
      <c r="E34" s="8">
        <f>IF($A34="","",N(B34)-N(C34)-N(D34))</f>
        <v/>
      </c>
      <c r="F34" s="14">
        <f>IFERROR(IF($A34="","",(N(C34)+N(D34))/B34),"")</f>
        <v/>
      </c>
      <c r="G34" s="8">
        <f>IF($A34="","",SUMIFS('Leave Log'!$E$6:$E$125,'Leave Log'!$A$6:$A$125,$A34,'Leave Log'!$B$6:$B$125,"Sick"))</f>
        <v/>
      </c>
    </row>
    <row r="35">
      <c r="A35" s="9">
        <f>IF(Employees!A35="","",Employees!A35)</f>
        <v/>
      </c>
      <c r="B35" s="11">
        <f>IF($A35="","",Employees!F35)</f>
        <v/>
      </c>
      <c r="C35" s="11">
        <f>IF($A35="","",SUMIFS('Leave Log'!$E$6:$E$125,'Leave Log'!$A$6:$A$125,$A35,'Leave Log'!$B$6:$B$125,"Vacation",'Leave Log'!$F$6:$F$125,"Approved"))</f>
        <v/>
      </c>
      <c r="D35" s="11">
        <f>IF($A35="","",SUMIFS('Leave Log'!$E$6:$E$125,'Leave Log'!$A$6:$A$125,$A35,'Leave Log'!$B$6:$B$125,"Vacation",'Leave Log'!$F$6:$F$125,"Pending"))</f>
        <v/>
      </c>
      <c r="E35" s="11">
        <f>IF($A35="","",N(B35)-N(C35)-N(D35))</f>
        <v/>
      </c>
      <c r="F35" s="15">
        <f>IFERROR(IF($A35="","",(N(C35)+N(D35))/B35),"")</f>
        <v/>
      </c>
      <c r="G35" s="11">
        <f>IF($A35="","",SUMIFS('Leave Log'!$E$6:$E$125,'Leave Log'!$A$6:$A$125,$A35,'Leave Log'!$B$6:$B$125,"Sick"))</f>
        <v/>
      </c>
    </row>
    <row r="36">
      <c r="A36" s="16" t="inlineStr">
        <is>
          <t>TEAM TOTAL</t>
        </is>
      </c>
      <c r="B36" s="17">
        <f>SUM(B6:B35)</f>
        <v/>
      </c>
      <c r="C36" s="17">
        <f>SUM(C6:C35)</f>
        <v/>
      </c>
      <c r="D36" s="17">
        <f>SUM(D6:D35)</f>
        <v/>
      </c>
      <c r="E36" s="17">
        <f>SUM(E6:E35)</f>
        <v/>
      </c>
      <c r="G36" s="17">
        <f>SUM(G6:G35)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6.5" customWidth="1" min="2" max="2"/>
    <col width="6.5" customWidth="1" min="3" max="3"/>
    <col width="6.5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6.5" customWidth="1" min="12" max="12"/>
    <col width="6.5" customWidth="1" min="13" max="13"/>
    <col width="10" customWidth="1" min="14" max="14"/>
  </cols>
  <sheetData>
    <row r="1">
      <c r="A1" s="1" t="inlineStr">
        <is>
          <t>Vacation Days by Month — 2026</t>
        </is>
      </c>
    </row>
    <row r="2">
      <c r="A2" s="2" t="inlineStr">
        <is>
          <t>Approved vacation days per person per month, counted from the Leave Log.</t>
        </is>
      </c>
    </row>
    <row r="4">
      <c r="A4" s="3" t="inlineStr">
        <is>
          <t>Leave year:</t>
        </is>
      </c>
      <c r="B4" s="18" t="n">
        <v>2026</v>
      </c>
    </row>
    <row r="5">
      <c r="A5" s="19" t="inlineStr">
        <is>
          <t>Employee</t>
        </is>
      </c>
      <c r="B5" s="20">
        <f>DATE($B$4,1,1)</f>
        <v/>
      </c>
      <c r="C5" s="20">
        <f>DATE($B$4,2,1)</f>
        <v/>
      </c>
      <c r="D5" s="20">
        <f>DATE($B$4,3,1)</f>
        <v/>
      </c>
      <c r="E5" s="20">
        <f>DATE($B$4,4,1)</f>
        <v/>
      </c>
      <c r="F5" s="20">
        <f>DATE($B$4,5,1)</f>
        <v/>
      </c>
      <c r="G5" s="20">
        <f>DATE($B$4,6,1)</f>
        <v/>
      </c>
      <c r="H5" s="20">
        <f>DATE($B$4,7,1)</f>
        <v/>
      </c>
      <c r="I5" s="20">
        <f>DATE($B$4,8,1)</f>
        <v/>
      </c>
      <c r="J5" s="20">
        <f>DATE($B$4,9,1)</f>
        <v/>
      </c>
      <c r="K5" s="20">
        <f>DATE($B$4,10,1)</f>
        <v/>
      </c>
      <c r="L5" s="20">
        <f>DATE($B$4,11,1)</f>
        <v/>
      </c>
      <c r="M5" s="20">
        <f>DATE($B$4,12,1)</f>
        <v/>
      </c>
      <c r="N5" s="5" t="inlineStr">
        <is>
          <t>Total</t>
        </is>
      </c>
    </row>
    <row r="6">
      <c r="A6" s="6">
        <f>IF(Employees!A6="","",Employees!A6)</f>
        <v/>
      </c>
      <c r="B6" s="8">
        <f>IF($A6="","",SUMIFS('Leave Log'!$E$6:$E$125,'Leave Log'!$A$6:$A$125,$A6,'Leave Log'!$B$6:$B$125,"Vacation",'Leave Log'!$C$6:$C$125,"&gt;="&amp;B$5,'Leave Log'!$C$6:$C$125,"&lt;="&amp;EOMONTH(B$5,0)))</f>
        <v/>
      </c>
      <c r="C6" s="8">
        <f>IF($A6="","",SUMIFS('Leave Log'!$E$6:$E$125,'Leave Log'!$A$6:$A$125,$A6,'Leave Log'!$B$6:$B$125,"Vacation",'Leave Log'!$C$6:$C$125,"&gt;="&amp;C$5,'Leave Log'!$C$6:$C$125,"&lt;="&amp;EOMONTH(C$5,0)))</f>
        <v/>
      </c>
      <c r="D6" s="8">
        <f>IF($A6="","",SUMIFS('Leave Log'!$E$6:$E$125,'Leave Log'!$A$6:$A$125,$A6,'Leave Log'!$B$6:$B$125,"Vacation",'Leave Log'!$C$6:$C$125,"&gt;="&amp;D$5,'Leave Log'!$C$6:$C$125,"&lt;="&amp;EOMONTH(D$5,0)))</f>
        <v/>
      </c>
      <c r="E6" s="8">
        <f>IF($A6="","",SUMIFS('Leave Log'!$E$6:$E$125,'Leave Log'!$A$6:$A$125,$A6,'Leave Log'!$B$6:$B$125,"Vacation",'Leave Log'!$C$6:$C$125,"&gt;="&amp;E$5,'Leave Log'!$C$6:$C$125,"&lt;="&amp;EOMONTH(E$5,0)))</f>
        <v/>
      </c>
      <c r="F6" s="8">
        <f>IF($A6="","",SUMIFS('Leave Log'!$E$6:$E$125,'Leave Log'!$A$6:$A$125,$A6,'Leave Log'!$B$6:$B$125,"Vacation",'Leave Log'!$C$6:$C$125,"&gt;="&amp;F$5,'Leave Log'!$C$6:$C$125,"&lt;="&amp;EOMONTH(F$5,0)))</f>
        <v/>
      </c>
      <c r="G6" s="8">
        <f>IF($A6="","",SUMIFS('Leave Log'!$E$6:$E$125,'Leave Log'!$A$6:$A$125,$A6,'Leave Log'!$B$6:$B$125,"Vacation",'Leave Log'!$C$6:$C$125,"&gt;="&amp;G$5,'Leave Log'!$C$6:$C$125,"&lt;="&amp;EOMONTH(G$5,0)))</f>
        <v/>
      </c>
      <c r="H6" s="8">
        <f>IF($A6="","",SUMIFS('Leave Log'!$E$6:$E$125,'Leave Log'!$A$6:$A$125,$A6,'Leave Log'!$B$6:$B$125,"Vacation",'Leave Log'!$C$6:$C$125,"&gt;="&amp;H$5,'Leave Log'!$C$6:$C$125,"&lt;="&amp;EOMONTH(H$5,0)))</f>
        <v/>
      </c>
      <c r="I6" s="8">
        <f>IF($A6="","",SUMIFS('Leave Log'!$E$6:$E$125,'Leave Log'!$A$6:$A$125,$A6,'Leave Log'!$B$6:$B$125,"Vacation",'Leave Log'!$C$6:$C$125,"&gt;="&amp;I$5,'Leave Log'!$C$6:$C$125,"&lt;="&amp;EOMONTH(I$5,0)))</f>
        <v/>
      </c>
      <c r="J6" s="8">
        <f>IF($A6="","",SUMIFS('Leave Log'!$E$6:$E$125,'Leave Log'!$A$6:$A$125,$A6,'Leave Log'!$B$6:$B$125,"Vacation",'Leave Log'!$C$6:$C$125,"&gt;="&amp;J$5,'Leave Log'!$C$6:$C$125,"&lt;="&amp;EOMONTH(J$5,0)))</f>
        <v/>
      </c>
      <c r="K6" s="8">
        <f>IF($A6="","",SUMIFS('Leave Log'!$E$6:$E$125,'Leave Log'!$A$6:$A$125,$A6,'Leave Log'!$B$6:$B$125,"Vacation",'Leave Log'!$C$6:$C$125,"&gt;="&amp;K$5,'Leave Log'!$C$6:$C$125,"&lt;="&amp;EOMONTH(K$5,0)))</f>
        <v/>
      </c>
      <c r="L6" s="8">
        <f>IF($A6="","",SUMIFS('Leave Log'!$E$6:$E$125,'Leave Log'!$A$6:$A$125,$A6,'Leave Log'!$B$6:$B$125,"Vacation",'Leave Log'!$C$6:$C$125,"&gt;="&amp;L$5,'Leave Log'!$C$6:$C$125,"&lt;="&amp;EOMONTH(L$5,0)))</f>
        <v/>
      </c>
      <c r="M6" s="8">
        <f>IF($A6="","",SUMIFS('Leave Log'!$E$6:$E$125,'Leave Log'!$A$6:$A$125,$A6,'Leave Log'!$B$6:$B$125,"Vacation",'Leave Log'!$C$6:$C$125,"&gt;="&amp;M$5,'Leave Log'!$C$6:$C$125,"&lt;="&amp;EOMONTH(M$5,0)))</f>
        <v/>
      </c>
      <c r="N6" s="8">
        <f>IF($A6="","",SUM(B6:M6))</f>
        <v/>
      </c>
    </row>
    <row r="7">
      <c r="A7" s="9">
        <f>IF(Employees!A7="","",Employees!A7)</f>
        <v/>
      </c>
      <c r="B7" s="11">
        <f>IF($A7="","",SUMIFS('Leave Log'!$E$6:$E$125,'Leave Log'!$A$6:$A$125,$A7,'Leave Log'!$B$6:$B$125,"Vacation",'Leave Log'!$C$6:$C$125,"&gt;="&amp;B$5,'Leave Log'!$C$6:$C$125,"&lt;="&amp;EOMONTH(B$5,0)))</f>
        <v/>
      </c>
      <c r="C7" s="11">
        <f>IF($A7="","",SUMIFS('Leave Log'!$E$6:$E$125,'Leave Log'!$A$6:$A$125,$A7,'Leave Log'!$B$6:$B$125,"Vacation",'Leave Log'!$C$6:$C$125,"&gt;="&amp;C$5,'Leave Log'!$C$6:$C$125,"&lt;="&amp;EOMONTH(C$5,0)))</f>
        <v/>
      </c>
      <c r="D7" s="11">
        <f>IF($A7="","",SUMIFS('Leave Log'!$E$6:$E$125,'Leave Log'!$A$6:$A$125,$A7,'Leave Log'!$B$6:$B$125,"Vacation",'Leave Log'!$C$6:$C$125,"&gt;="&amp;D$5,'Leave Log'!$C$6:$C$125,"&lt;="&amp;EOMONTH(D$5,0)))</f>
        <v/>
      </c>
      <c r="E7" s="11">
        <f>IF($A7="","",SUMIFS('Leave Log'!$E$6:$E$125,'Leave Log'!$A$6:$A$125,$A7,'Leave Log'!$B$6:$B$125,"Vacation",'Leave Log'!$C$6:$C$125,"&gt;="&amp;E$5,'Leave Log'!$C$6:$C$125,"&lt;="&amp;EOMONTH(E$5,0)))</f>
        <v/>
      </c>
      <c r="F7" s="11">
        <f>IF($A7="","",SUMIFS('Leave Log'!$E$6:$E$125,'Leave Log'!$A$6:$A$125,$A7,'Leave Log'!$B$6:$B$125,"Vacation",'Leave Log'!$C$6:$C$125,"&gt;="&amp;F$5,'Leave Log'!$C$6:$C$125,"&lt;="&amp;EOMONTH(F$5,0)))</f>
        <v/>
      </c>
      <c r="G7" s="11">
        <f>IF($A7="","",SUMIFS('Leave Log'!$E$6:$E$125,'Leave Log'!$A$6:$A$125,$A7,'Leave Log'!$B$6:$B$125,"Vacation",'Leave Log'!$C$6:$C$125,"&gt;="&amp;G$5,'Leave Log'!$C$6:$C$125,"&lt;="&amp;EOMONTH(G$5,0)))</f>
        <v/>
      </c>
      <c r="H7" s="11">
        <f>IF($A7="","",SUMIFS('Leave Log'!$E$6:$E$125,'Leave Log'!$A$6:$A$125,$A7,'Leave Log'!$B$6:$B$125,"Vacation",'Leave Log'!$C$6:$C$125,"&gt;="&amp;H$5,'Leave Log'!$C$6:$C$125,"&lt;="&amp;EOMONTH(H$5,0)))</f>
        <v/>
      </c>
      <c r="I7" s="11">
        <f>IF($A7="","",SUMIFS('Leave Log'!$E$6:$E$125,'Leave Log'!$A$6:$A$125,$A7,'Leave Log'!$B$6:$B$125,"Vacation",'Leave Log'!$C$6:$C$125,"&gt;="&amp;I$5,'Leave Log'!$C$6:$C$125,"&lt;="&amp;EOMONTH(I$5,0)))</f>
        <v/>
      </c>
      <c r="J7" s="11">
        <f>IF($A7="","",SUMIFS('Leave Log'!$E$6:$E$125,'Leave Log'!$A$6:$A$125,$A7,'Leave Log'!$B$6:$B$125,"Vacation",'Leave Log'!$C$6:$C$125,"&gt;="&amp;J$5,'Leave Log'!$C$6:$C$125,"&lt;="&amp;EOMONTH(J$5,0)))</f>
        <v/>
      </c>
      <c r="K7" s="11">
        <f>IF($A7="","",SUMIFS('Leave Log'!$E$6:$E$125,'Leave Log'!$A$6:$A$125,$A7,'Leave Log'!$B$6:$B$125,"Vacation",'Leave Log'!$C$6:$C$125,"&gt;="&amp;K$5,'Leave Log'!$C$6:$C$125,"&lt;="&amp;EOMONTH(K$5,0)))</f>
        <v/>
      </c>
      <c r="L7" s="11">
        <f>IF($A7="","",SUMIFS('Leave Log'!$E$6:$E$125,'Leave Log'!$A$6:$A$125,$A7,'Leave Log'!$B$6:$B$125,"Vacation",'Leave Log'!$C$6:$C$125,"&gt;="&amp;L$5,'Leave Log'!$C$6:$C$125,"&lt;="&amp;EOMONTH(L$5,0)))</f>
        <v/>
      </c>
      <c r="M7" s="11">
        <f>IF($A7="","",SUMIFS('Leave Log'!$E$6:$E$125,'Leave Log'!$A$6:$A$125,$A7,'Leave Log'!$B$6:$B$125,"Vacation",'Leave Log'!$C$6:$C$125,"&gt;="&amp;M$5,'Leave Log'!$C$6:$C$125,"&lt;="&amp;EOMONTH(M$5,0)))</f>
        <v/>
      </c>
      <c r="N7" s="11">
        <f>IF($A7="","",SUM(B7:M7))</f>
        <v/>
      </c>
    </row>
    <row r="8">
      <c r="A8" s="6">
        <f>IF(Employees!A8="","",Employees!A8)</f>
        <v/>
      </c>
      <c r="B8" s="8">
        <f>IF($A8="","",SUMIFS('Leave Log'!$E$6:$E$125,'Leave Log'!$A$6:$A$125,$A8,'Leave Log'!$B$6:$B$125,"Vacation",'Leave Log'!$C$6:$C$125,"&gt;="&amp;B$5,'Leave Log'!$C$6:$C$125,"&lt;="&amp;EOMONTH(B$5,0)))</f>
        <v/>
      </c>
      <c r="C8" s="8">
        <f>IF($A8="","",SUMIFS('Leave Log'!$E$6:$E$125,'Leave Log'!$A$6:$A$125,$A8,'Leave Log'!$B$6:$B$125,"Vacation",'Leave Log'!$C$6:$C$125,"&gt;="&amp;C$5,'Leave Log'!$C$6:$C$125,"&lt;="&amp;EOMONTH(C$5,0)))</f>
        <v/>
      </c>
      <c r="D8" s="8">
        <f>IF($A8="","",SUMIFS('Leave Log'!$E$6:$E$125,'Leave Log'!$A$6:$A$125,$A8,'Leave Log'!$B$6:$B$125,"Vacation",'Leave Log'!$C$6:$C$125,"&gt;="&amp;D$5,'Leave Log'!$C$6:$C$125,"&lt;="&amp;EOMONTH(D$5,0)))</f>
        <v/>
      </c>
      <c r="E8" s="8">
        <f>IF($A8="","",SUMIFS('Leave Log'!$E$6:$E$125,'Leave Log'!$A$6:$A$125,$A8,'Leave Log'!$B$6:$B$125,"Vacation",'Leave Log'!$C$6:$C$125,"&gt;="&amp;E$5,'Leave Log'!$C$6:$C$125,"&lt;="&amp;EOMONTH(E$5,0)))</f>
        <v/>
      </c>
      <c r="F8" s="8">
        <f>IF($A8="","",SUMIFS('Leave Log'!$E$6:$E$125,'Leave Log'!$A$6:$A$125,$A8,'Leave Log'!$B$6:$B$125,"Vacation",'Leave Log'!$C$6:$C$125,"&gt;="&amp;F$5,'Leave Log'!$C$6:$C$125,"&lt;="&amp;EOMONTH(F$5,0)))</f>
        <v/>
      </c>
      <c r="G8" s="8">
        <f>IF($A8="","",SUMIFS('Leave Log'!$E$6:$E$125,'Leave Log'!$A$6:$A$125,$A8,'Leave Log'!$B$6:$B$125,"Vacation",'Leave Log'!$C$6:$C$125,"&gt;="&amp;G$5,'Leave Log'!$C$6:$C$125,"&lt;="&amp;EOMONTH(G$5,0)))</f>
        <v/>
      </c>
      <c r="H8" s="8">
        <f>IF($A8="","",SUMIFS('Leave Log'!$E$6:$E$125,'Leave Log'!$A$6:$A$125,$A8,'Leave Log'!$B$6:$B$125,"Vacation",'Leave Log'!$C$6:$C$125,"&gt;="&amp;H$5,'Leave Log'!$C$6:$C$125,"&lt;="&amp;EOMONTH(H$5,0)))</f>
        <v/>
      </c>
      <c r="I8" s="8">
        <f>IF($A8="","",SUMIFS('Leave Log'!$E$6:$E$125,'Leave Log'!$A$6:$A$125,$A8,'Leave Log'!$B$6:$B$125,"Vacation",'Leave Log'!$C$6:$C$125,"&gt;="&amp;I$5,'Leave Log'!$C$6:$C$125,"&lt;="&amp;EOMONTH(I$5,0)))</f>
        <v/>
      </c>
      <c r="J8" s="8">
        <f>IF($A8="","",SUMIFS('Leave Log'!$E$6:$E$125,'Leave Log'!$A$6:$A$125,$A8,'Leave Log'!$B$6:$B$125,"Vacation",'Leave Log'!$C$6:$C$125,"&gt;="&amp;J$5,'Leave Log'!$C$6:$C$125,"&lt;="&amp;EOMONTH(J$5,0)))</f>
        <v/>
      </c>
      <c r="K8" s="8">
        <f>IF($A8="","",SUMIFS('Leave Log'!$E$6:$E$125,'Leave Log'!$A$6:$A$125,$A8,'Leave Log'!$B$6:$B$125,"Vacation",'Leave Log'!$C$6:$C$125,"&gt;="&amp;K$5,'Leave Log'!$C$6:$C$125,"&lt;="&amp;EOMONTH(K$5,0)))</f>
        <v/>
      </c>
      <c r="L8" s="8">
        <f>IF($A8="","",SUMIFS('Leave Log'!$E$6:$E$125,'Leave Log'!$A$6:$A$125,$A8,'Leave Log'!$B$6:$B$125,"Vacation",'Leave Log'!$C$6:$C$125,"&gt;="&amp;L$5,'Leave Log'!$C$6:$C$125,"&lt;="&amp;EOMONTH(L$5,0)))</f>
        <v/>
      </c>
      <c r="M8" s="8">
        <f>IF($A8="","",SUMIFS('Leave Log'!$E$6:$E$125,'Leave Log'!$A$6:$A$125,$A8,'Leave Log'!$B$6:$B$125,"Vacation",'Leave Log'!$C$6:$C$125,"&gt;="&amp;M$5,'Leave Log'!$C$6:$C$125,"&lt;="&amp;EOMONTH(M$5,0)))</f>
        <v/>
      </c>
      <c r="N8" s="8">
        <f>IF($A8="","",SUM(B8:M8))</f>
        <v/>
      </c>
    </row>
    <row r="9">
      <c r="A9" s="9">
        <f>IF(Employees!A9="","",Employees!A9)</f>
        <v/>
      </c>
      <c r="B9" s="11">
        <f>IF($A9="","",SUMIFS('Leave Log'!$E$6:$E$125,'Leave Log'!$A$6:$A$125,$A9,'Leave Log'!$B$6:$B$125,"Vacation",'Leave Log'!$C$6:$C$125,"&gt;="&amp;B$5,'Leave Log'!$C$6:$C$125,"&lt;="&amp;EOMONTH(B$5,0)))</f>
        <v/>
      </c>
      <c r="C9" s="11">
        <f>IF($A9="","",SUMIFS('Leave Log'!$E$6:$E$125,'Leave Log'!$A$6:$A$125,$A9,'Leave Log'!$B$6:$B$125,"Vacation",'Leave Log'!$C$6:$C$125,"&gt;="&amp;C$5,'Leave Log'!$C$6:$C$125,"&lt;="&amp;EOMONTH(C$5,0)))</f>
        <v/>
      </c>
      <c r="D9" s="11">
        <f>IF($A9="","",SUMIFS('Leave Log'!$E$6:$E$125,'Leave Log'!$A$6:$A$125,$A9,'Leave Log'!$B$6:$B$125,"Vacation",'Leave Log'!$C$6:$C$125,"&gt;="&amp;D$5,'Leave Log'!$C$6:$C$125,"&lt;="&amp;EOMONTH(D$5,0)))</f>
        <v/>
      </c>
      <c r="E9" s="11">
        <f>IF($A9="","",SUMIFS('Leave Log'!$E$6:$E$125,'Leave Log'!$A$6:$A$125,$A9,'Leave Log'!$B$6:$B$125,"Vacation",'Leave Log'!$C$6:$C$125,"&gt;="&amp;E$5,'Leave Log'!$C$6:$C$125,"&lt;="&amp;EOMONTH(E$5,0)))</f>
        <v/>
      </c>
      <c r="F9" s="11">
        <f>IF($A9="","",SUMIFS('Leave Log'!$E$6:$E$125,'Leave Log'!$A$6:$A$125,$A9,'Leave Log'!$B$6:$B$125,"Vacation",'Leave Log'!$C$6:$C$125,"&gt;="&amp;F$5,'Leave Log'!$C$6:$C$125,"&lt;="&amp;EOMONTH(F$5,0)))</f>
        <v/>
      </c>
      <c r="G9" s="11">
        <f>IF($A9="","",SUMIFS('Leave Log'!$E$6:$E$125,'Leave Log'!$A$6:$A$125,$A9,'Leave Log'!$B$6:$B$125,"Vacation",'Leave Log'!$C$6:$C$125,"&gt;="&amp;G$5,'Leave Log'!$C$6:$C$125,"&lt;="&amp;EOMONTH(G$5,0)))</f>
        <v/>
      </c>
      <c r="H9" s="11">
        <f>IF($A9="","",SUMIFS('Leave Log'!$E$6:$E$125,'Leave Log'!$A$6:$A$125,$A9,'Leave Log'!$B$6:$B$125,"Vacation",'Leave Log'!$C$6:$C$125,"&gt;="&amp;H$5,'Leave Log'!$C$6:$C$125,"&lt;="&amp;EOMONTH(H$5,0)))</f>
        <v/>
      </c>
      <c r="I9" s="11">
        <f>IF($A9="","",SUMIFS('Leave Log'!$E$6:$E$125,'Leave Log'!$A$6:$A$125,$A9,'Leave Log'!$B$6:$B$125,"Vacation",'Leave Log'!$C$6:$C$125,"&gt;="&amp;I$5,'Leave Log'!$C$6:$C$125,"&lt;="&amp;EOMONTH(I$5,0)))</f>
        <v/>
      </c>
      <c r="J9" s="11">
        <f>IF($A9="","",SUMIFS('Leave Log'!$E$6:$E$125,'Leave Log'!$A$6:$A$125,$A9,'Leave Log'!$B$6:$B$125,"Vacation",'Leave Log'!$C$6:$C$125,"&gt;="&amp;J$5,'Leave Log'!$C$6:$C$125,"&lt;="&amp;EOMONTH(J$5,0)))</f>
        <v/>
      </c>
      <c r="K9" s="11">
        <f>IF($A9="","",SUMIFS('Leave Log'!$E$6:$E$125,'Leave Log'!$A$6:$A$125,$A9,'Leave Log'!$B$6:$B$125,"Vacation",'Leave Log'!$C$6:$C$125,"&gt;="&amp;K$5,'Leave Log'!$C$6:$C$125,"&lt;="&amp;EOMONTH(K$5,0)))</f>
        <v/>
      </c>
      <c r="L9" s="11">
        <f>IF($A9="","",SUMIFS('Leave Log'!$E$6:$E$125,'Leave Log'!$A$6:$A$125,$A9,'Leave Log'!$B$6:$B$125,"Vacation",'Leave Log'!$C$6:$C$125,"&gt;="&amp;L$5,'Leave Log'!$C$6:$C$125,"&lt;="&amp;EOMONTH(L$5,0)))</f>
        <v/>
      </c>
      <c r="M9" s="11">
        <f>IF($A9="","",SUMIFS('Leave Log'!$E$6:$E$125,'Leave Log'!$A$6:$A$125,$A9,'Leave Log'!$B$6:$B$125,"Vacation",'Leave Log'!$C$6:$C$125,"&gt;="&amp;M$5,'Leave Log'!$C$6:$C$125,"&lt;="&amp;EOMONTH(M$5,0)))</f>
        <v/>
      </c>
      <c r="N9" s="11">
        <f>IF($A9="","",SUM(B9:M9))</f>
        <v/>
      </c>
    </row>
    <row r="10">
      <c r="A10" s="6">
        <f>IF(Employees!A10="","",Employees!A10)</f>
        <v/>
      </c>
      <c r="B10" s="8">
        <f>IF($A10="","",SUMIFS('Leave Log'!$E$6:$E$125,'Leave Log'!$A$6:$A$125,$A10,'Leave Log'!$B$6:$B$125,"Vacation",'Leave Log'!$C$6:$C$125,"&gt;="&amp;B$5,'Leave Log'!$C$6:$C$125,"&lt;="&amp;EOMONTH(B$5,0)))</f>
        <v/>
      </c>
      <c r="C10" s="8">
        <f>IF($A10="","",SUMIFS('Leave Log'!$E$6:$E$125,'Leave Log'!$A$6:$A$125,$A10,'Leave Log'!$B$6:$B$125,"Vacation",'Leave Log'!$C$6:$C$125,"&gt;="&amp;C$5,'Leave Log'!$C$6:$C$125,"&lt;="&amp;EOMONTH(C$5,0)))</f>
        <v/>
      </c>
      <c r="D10" s="8">
        <f>IF($A10="","",SUMIFS('Leave Log'!$E$6:$E$125,'Leave Log'!$A$6:$A$125,$A10,'Leave Log'!$B$6:$B$125,"Vacation",'Leave Log'!$C$6:$C$125,"&gt;="&amp;D$5,'Leave Log'!$C$6:$C$125,"&lt;="&amp;EOMONTH(D$5,0)))</f>
        <v/>
      </c>
      <c r="E10" s="8">
        <f>IF($A10="","",SUMIFS('Leave Log'!$E$6:$E$125,'Leave Log'!$A$6:$A$125,$A10,'Leave Log'!$B$6:$B$125,"Vacation",'Leave Log'!$C$6:$C$125,"&gt;="&amp;E$5,'Leave Log'!$C$6:$C$125,"&lt;="&amp;EOMONTH(E$5,0)))</f>
        <v/>
      </c>
      <c r="F10" s="8">
        <f>IF($A10="","",SUMIFS('Leave Log'!$E$6:$E$125,'Leave Log'!$A$6:$A$125,$A10,'Leave Log'!$B$6:$B$125,"Vacation",'Leave Log'!$C$6:$C$125,"&gt;="&amp;F$5,'Leave Log'!$C$6:$C$125,"&lt;="&amp;EOMONTH(F$5,0)))</f>
        <v/>
      </c>
      <c r="G10" s="8">
        <f>IF($A10="","",SUMIFS('Leave Log'!$E$6:$E$125,'Leave Log'!$A$6:$A$125,$A10,'Leave Log'!$B$6:$B$125,"Vacation",'Leave Log'!$C$6:$C$125,"&gt;="&amp;G$5,'Leave Log'!$C$6:$C$125,"&lt;="&amp;EOMONTH(G$5,0)))</f>
        <v/>
      </c>
      <c r="H10" s="8">
        <f>IF($A10="","",SUMIFS('Leave Log'!$E$6:$E$125,'Leave Log'!$A$6:$A$125,$A10,'Leave Log'!$B$6:$B$125,"Vacation",'Leave Log'!$C$6:$C$125,"&gt;="&amp;H$5,'Leave Log'!$C$6:$C$125,"&lt;="&amp;EOMONTH(H$5,0)))</f>
        <v/>
      </c>
      <c r="I10" s="8">
        <f>IF($A10="","",SUMIFS('Leave Log'!$E$6:$E$125,'Leave Log'!$A$6:$A$125,$A10,'Leave Log'!$B$6:$B$125,"Vacation",'Leave Log'!$C$6:$C$125,"&gt;="&amp;I$5,'Leave Log'!$C$6:$C$125,"&lt;="&amp;EOMONTH(I$5,0)))</f>
        <v/>
      </c>
      <c r="J10" s="8">
        <f>IF($A10="","",SUMIFS('Leave Log'!$E$6:$E$125,'Leave Log'!$A$6:$A$125,$A10,'Leave Log'!$B$6:$B$125,"Vacation",'Leave Log'!$C$6:$C$125,"&gt;="&amp;J$5,'Leave Log'!$C$6:$C$125,"&lt;="&amp;EOMONTH(J$5,0)))</f>
        <v/>
      </c>
      <c r="K10" s="8">
        <f>IF($A10="","",SUMIFS('Leave Log'!$E$6:$E$125,'Leave Log'!$A$6:$A$125,$A10,'Leave Log'!$B$6:$B$125,"Vacation",'Leave Log'!$C$6:$C$125,"&gt;="&amp;K$5,'Leave Log'!$C$6:$C$125,"&lt;="&amp;EOMONTH(K$5,0)))</f>
        <v/>
      </c>
      <c r="L10" s="8">
        <f>IF($A10="","",SUMIFS('Leave Log'!$E$6:$E$125,'Leave Log'!$A$6:$A$125,$A10,'Leave Log'!$B$6:$B$125,"Vacation",'Leave Log'!$C$6:$C$125,"&gt;="&amp;L$5,'Leave Log'!$C$6:$C$125,"&lt;="&amp;EOMONTH(L$5,0)))</f>
        <v/>
      </c>
      <c r="M10" s="8">
        <f>IF($A10="","",SUMIFS('Leave Log'!$E$6:$E$125,'Leave Log'!$A$6:$A$125,$A10,'Leave Log'!$B$6:$B$125,"Vacation",'Leave Log'!$C$6:$C$125,"&gt;="&amp;M$5,'Leave Log'!$C$6:$C$125,"&lt;="&amp;EOMONTH(M$5,0)))</f>
        <v/>
      </c>
      <c r="N10" s="8">
        <f>IF($A10="","",SUM(B10:M10))</f>
        <v/>
      </c>
    </row>
    <row r="11">
      <c r="A11" s="9">
        <f>IF(Employees!A11="","",Employees!A11)</f>
        <v/>
      </c>
      <c r="B11" s="11">
        <f>IF($A11="","",SUMIFS('Leave Log'!$E$6:$E$125,'Leave Log'!$A$6:$A$125,$A11,'Leave Log'!$B$6:$B$125,"Vacation",'Leave Log'!$C$6:$C$125,"&gt;="&amp;B$5,'Leave Log'!$C$6:$C$125,"&lt;="&amp;EOMONTH(B$5,0)))</f>
        <v/>
      </c>
      <c r="C11" s="11">
        <f>IF($A11="","",SUMIFS('Leave Log'!$E$6:$E$125,'Leave Log'!$A$6:$A$125,$A11,'Leave Log'!$B$6:$B$125,"Vacation",'Leave Log'!$C$6:$C$125,"&gt;="&amp;C$5,'Leave Log'!$C$6:$C$125,"&lt;="&amp;EOMONTH(C$5,0)))</f>
        <v/>
      </c>
      <c r="D11" s="11">
        <f>IF($A11="","",SUMIFS('Leave Log'!$E$6:$E$125,'Leave Log'!$A$6:$A$125,$A11,'Leave Log'!$B$6:$B$125,"Vacation",'Leave Log'!$C$6:$C$125,"&gt;="&amp;D$5,'Leave Log'!$C$6:$C$125,"&lt;="&amp;EOMONTH(D$5,0)))</f>
        <v/>
      </c>
      <c r="E11" s="11">
        <f>IF($A11="","",SUMIFS('Leave Log'!$E$6:$E$125,'Leave Log'!$A$6:$A$125,$A11,'Leave Log'!$B$6:$B$125,"Vacation",'Leave Log'!$C$6:$C$125,"&gt;="&amp;E$5,'Leave Log'!$C$6:$C$125,"&lt;="&amp;EOMONTH(E$5,0)))</f>
        <v/>
      </c>
      <c r="F11" s="11">
        <f>IF($A11="","",SUMIFS('Leave Log'!$E$6:$E$125,'Leave Log'!$A$6:$A$125,$A11,'Leave Log'!$B$6:$B$125,"Vacation",'Leave Log'!$C$6:$C$125,"&gt;="&amp;F$5,'Leave Log'!$C$6:$C$125,"&lt;="&amp;EOMONTH(F$5,0)))</f>
        <v/>
      </c>
      <c r="G11" s="11">
        <f>IF($A11="","",SUMIFS('Leave Log'!$E$6:$E$125,'Leave Log'!$A$6:$A$125,$A11,'Leave Log'!$B$6:$B$125,"Vacation",'Leave Log'!$C$6:$C$125,"&gt;="&amp;G$5,'Leave Log'!$C$6:$C$125,"&lt;="&amp;EOMONTH(G$5,0)))</f>
        <v/>
      </c>
      <c r="H11" s="11">
        <f>IF($A11="","",SUMIFS('Leave Log'!$E$6:$E$125,'Leave Log'!$A$6:$A$125,$A11,'Leave Log'!$B$6:$B$125,"Vacation",'Leave Log'!$C$6:$C$125,"&gt;="&amp;H$5,'Leave Log'!$C$6:$C$125,"&lt;="&amp;EOMONTH(H$5,0)))</f>
        <v/>
      </c>
      <c r="I11" s="11">
        <f>IF($A11="","",SUMIFS('Leave Log'!$E$6:$E$125,'Leave Log'!$A$6:$A$125,$A11,'Leave Log'!$B$6:$B$125,"Vacation",'Leave Log'!$C$6:$C$125,"&gt;="&amp;I$5,'Leave Log'!$C$6:$C$125,"&lt;="&amp;EOMONTH(I$5,0)))</f>
        <v/>
      </c>
      <c r="J11" s="11">
        <f>IF($A11="","",SUMIFS('Leave Log'!$E$6:$E$125,'Leave Log'!$A$6:$A$125,$A11,'Leave Log'!$B$6:$B$125,"Vacation",'Leave Log'!$C$6:$C$125,"&gt;="&amp;J$5,'Leave Log'!$C$6:$C$125,"&lt;="&amp;EOMONTH(J$5,0)))</f>
        <v/>
      </c>
      <c r="K11" s="11">
        <f>IF($A11="","",SUMIFS('Leave Log'!$E$6:$E$125,'Leave Log'!$A$6:$A$125,$A11,'Leave Log'!$B$6:$B$125,"Vacation",'Leave Log'!$C$6:$C$125,"&gt;="&amp;K$5,'Leave Log'!$C$6:$C$125,"&lt;="&amp;EOMONTH(K$5,0)))</f>
        <v/>
      </c>
      <c r="L11" s="11">
        <f>IF($A11="","",SUMIFS('Leave Log'!$E$6:$E$125,'Leave Log'!$A$6:$A$125,$A11,'Leave Log'!$B$6:$B$125,"Vacation",'Leave Log'!$C$6:$C$125,"&gt;="&amp;L$5,'Leave Log'!$C$6:$C$125,"&lt;="&amp;EOMONTH(L$5,0)))</f>
        <v/>
      </c>
      <c r="M11" s="11">
        <f>IF($A11="","",SUMIFS('Leave Log'!$E$6:$E$125,'Leave Log'!$A$6:$A$125,$A11,'Leave Log'!$B$6:$B$125,"Vacation",'Leave Log'!$C$6:$C$125,"&gt;="&amp;M$5,'Leave Log'!$C$6:$C$125,"&lt;="&amp;EOMONTH(M$5,0)))</f>
        <v/>
      </c>
      <c r="N11" s="11">
        <f>IF($A11="","",SUM(B11:M11))</f>
        <v/>
      </c>
    </row>
    <row r="12">
      <c r="A12" s="6">
        <f>IF(Employees!A12="","",Employees!A12)</f>
        <v/>
      </c>
      <c r="B12" s="8">
        <f>IF($A12="","",SUMIFS('Leave Log'!$E$6:$E$125,'Leave Log'!$A$6:$A$125,$A12,'Leave Log'!$B$6:$B$125,"Vacation",'Leave Log'!$C$6:$C$125,"&gt;="&amp;B$5,'Leave Log'!$C$6:$C$125,"&lt;="&amp;EOMONTH(B$5,0)))</f>
        <v/>
      </c>
      <c r="C12" s="8">
        <f>IF($A12="","",SUMIFS('Leave Log'!$E$6:$E$125,'Leave Log'!$A$6:$A$125,$A12,'Leave Log'!$B$6:$B$125,"Vacation",'Leave Log'!$C$6:$C$125,"&gt;="&amp;C$5,'Leave Log'!$C$6:$C$125,"&lt;="&amp;EOMONTH(C$5,0)))</f>
        <v/>
      </c>
      <c r="D12" s="8">
        <f>IF($A12="","",SUMIFS('Leave Log'!$E$6:$E$125,'Leave Log'!$A$6:$A$125,$A12,'Leave Log'!$B$6:$B$125,"Vacation",'Leave Log'!$C$6:$C$125,"&gt;="&amp;D$5,'Leave Log'!$C$6:$C$125,"&lt;="&amp;EOMONTH(D$5,0)))</f>
        <v/>
      </c>
      <c r="E12" s="8">
        <f>IF($A12="","",SUMIFS('Leave Log'!$E$6:$E$125,'Leave Log'!$A$6:$A$125,$A12,'Leave Log'!$B$6:$B$125,"Vacation",'Leave Log'!$C$6:$C$125,"&gt;="&amp;E$5,'Leave Log'!$C$6:$C$125,"&lt;="&amp;EOMONTH(E$5,0)))</f>
        <v/>
      </c>
      <c r="F12" s="8">
        <f>IF($A12="","",SUMIFS('Leave Log'!$E$6:$E$125,'Leave Log'!$A$6:$A$125,$A12,'Leave Log'!$B$6:$B$125,"Vacation",'Leave Log'!$C$6:$C$125,"&gt;="&amp;F$5,'Leave Log'!$C$6:$C$125,"&lt;="&amp;EOMONTH(F$5,0)))</f>
        <v/>
      </c>
      <c r="G12" s="8">
        <f>IF($A12="","",SUMIFS('Leave Log'!$E$6:$E$125,'Leave Log'!$A$6:$A$125,$A12,'Leave Log'!$B$6:$B$125,"Vacation",'Leave Log'!$C$6:$C$125,"&gt;="&amp;G$5,'Leave Log'!$C$6:$C$125,"&lt;="&amp;EOMONTH(G$5,0)))</f>
        <v/>
      </c>
      <c r="H12" s="8">
        <f>IF($A12="","",SUMIFS('Leave Log'!$E$6:$E$125,'Leave Log'!$A$6:$A$125,$A12,'Leave Log'!$B$6:$B$125,"Vacation",'Leave Log'!$C$6:$C$125,"&gt;="&amp;H$5,'Leave Log'!$C$6:$C$125,"&lt;="&amp;EOMONTH(H$5,0)))</f>
        <v/>
      </c>
      <c r="I12" s="8">
        <f>IF($A12="","",SUMIFS('Leave Log'!$E$6:$E$125,'Leave Log'!$A$6:$A$125,$A12,'Leave Log'!$B$6:$B$125,"Vacation",'Leave Log'!$C$6:$C$125,"&gt;="&amp;I$5,'Leave Log'!$C$6:$C$125,"&lt;="&amp;EOMONTH(I$5,0)))</f>
        <v/>
      </c>
      <c r="J12" s="8">
        <f>IF($A12="","",SUMIFS('Leave Log'!$E$6:$E$125,'Leave Log'!$A$6:$A$125,$A12,'Leave Log'!$B$6:$B$125,"Vacation",'Leave Log'!$C$6:$C$125,"&gt;="&amp;J$5,'Leave Log'!$C$6:$C$125,"&lt;="&amp;EOMONTH(J$5,0)))</f>
        <v/>
      </c>
      <c r="K12" s="8">
        <f>IF($A12="","",SUMIFS('Leave Log'!$E$6:$E$125,'Leave Log'!$A$6:$A$125,$A12,'Leave Log'!$B$6:$B$125,"Vacation",'Leave Log'!$C$6:$C$125,"&gt;="&amp;K$5,'Leave Log'!$C$6:$C$125,"&lt;="&amp;EOMONTH(K$5,0)))</f>
        <v/>
      </c>
      <c r="L12" s="8">
        <f>IF($A12="","",SUMIFS('Leave Log'!$E$6:$E$125,'Leave Log'!$A$6:$A$125,$A12,'Leave Log'!$B$6:$B$125,"Vacation",'Leave Log'!$C$6:$C$125,"&gt;="&amp;L$5,'Leave Log'!$C$6:$C$125,"&lt;="&amp;EOMONTH(L$5,0)))</f>
        <v/>
      </c>
      <c r="M12" s="8">
        <f>IF($A12="","",SUMIFS('Leave Log'!$E$6:$E$125,'Leave Log'!$A$6:$A$125,$A12,'Leave Log'!$B$6:$B$125,"Vacation",'Leave Log'!$C$6:$C$125,"&gt;="&amp;M$5,'Leave Log'!$C$6:$C$125,"&lt;="&amp;EOMONTH(M$5,0)))</f>
        <v/>
      </c>
      <c r="N12" s="8">
        <f>IF($A12="","",SUM(B12:M12))</f>
        <v/>
      </c>
    </row>
    <row r="13">
      <c r="A13" s="9">
        <f>IF(Employees!A13="","",Employees!A13)</f>
        <v/>
      </c>
      <c r="B13" s="11">
        <f>IF($A13="","",SUMIFS('Leave Log'!$E$6:$E$125,'Leave Log'!$A$6:$A$125,$A13,'Leave Log'!$B$6:$B$125,"Vacation",'Leave Log'!$C$6:$C$125,"&gt;="&amp;B$5,'Leave Log'!$C$6:$C$125,"&lt;="&amp;EOMONTH(B$5,0)))</f>
        <v/>
      </c>
      <c r="C13" s="11">
        <f>IF($A13="","",SUMIFS('Leave Log'!$E$6:$E$125,'Leave Log'!$A$6:$A$125,$A13,'Leave Log'!$B$6:$B$125,"Vacation",'Leave Log'!$C$6:$C$125,"&gt;="&amp;C$5,'Leave Log'!$C$6:$C$125,"&lt;="&amp;EOMONTH(C$5,0)))</f>
        <v/>
      </c>
      <c r="D13" s="11">
        <f>IF($A13="","",SUMIFS('Leave Log'!$E$6:$E$125,'Leave Log'!$A$6:$A$125,$A13,'Leave Log'!$B$6:$B$125,"Vacation",'Leave Log'!$C$6:$C$125,"&gt;="&amp;D$5,'Leave Log'!$C$6:$C$125,"&lt;="&amp;EOMONTH(D$5,0)))</f>
        <v/>
      </c>
      <c r="E13" s="11">
        <f>IF($A13="","",SUMIFS('Leave Log'!$E$6:$E$125,'Leave Log'!$A$6:$A$125,$A13,'Leave Log'!$B$6:$B$125,"Vacation",'Leave Log'!$C$6:$C$125,"&gt;="&amp;E$5,'Leave Log'!$C$6:$C$125,"&lt;="&amp;EOMONTH(E$5,0)))</f>
        <v/>
      </c>
      <c r="F13" s="11">
        <f>IF($A13="","",SUMIFS('Leave Log'!$E$6:$E$125,'Leave Log'!$A$6:$A$125,$A13,'Leave Log'!$B$6:$B$125,"Vacation",'Leave Log'!$C$6:$C$125,"&gt;="&amp;F$5,'Leave Log'!$C$6:$C$125,"&lt;="&amp;EOMONTH(F$5,0)))</f>
        <v/>
      </c>
      <c r="G13" s="11">
        <f>IF($A13="","",SUMIFS('Leave Log'!$E$6:$E$125,'Leave Log'!$A$6:$A$125,$A13,'Leave Log'!$B$6:$B$125,"Vacation",'Leave Log'!$C$6:$C$125,"&gt;="&amp;G$5,'Leave Log'!$C$6:$C$125,"&lt;="&amp;EOMONTH(G$5,0)))</f>
        <v/>
      </c>
      <c r="H13" s="11">
        <f>IF($A13="","",SUMIFS('Leave Log'!$E$6:$E$125,'Leave Log'!$A$6:$A$125,$A13,'Leave Log'!$B$6:$B$125,"Vacation",'Leave Log'!$C$6:$C$125,"&gt;="&amp;H$5,'Leave Log'!$C$6:$C$125,"&lt;="&amp;EOMONTH(H$5,0)))</f>
        <v/>
      </c>
      <c r="I13" s="11">
        <f>IF($A13="","",SUMIFS('Leave Log'!$E$6:$E$125,'Leave Log'!$A$6:$A$125,$A13,'Leave Log'!$B$6:$B$125,"Vacation",'Leave Log'!$C$6:$C$125,"&gt;="&amp;I$5,'Leave Log'!$C$6:$C$125,"&lt;="&amp;EOMONTH(I$5,0)))</f>
        <v/>
      </c>
      <c r="J13" s="11">
        <f>IF($A13="","",SUMIFS('Leave Log'!$E$6:$E$125,'Leave Log'!$A$6:$A$125,$A13,'Leave Log'!$B$6:$B$125,"Vacation",'Leave Log'!$C$6:$C$125,"&gt;="&amp;J$5,'Leave Log'!$C$6:$C$125,"&lt;="&amp;EOMONTH(J$5,0)))</f>
        <v/>
      </c>
      <c r="K13" s="11">
        <f>IF($A13="","",SUMIFS('Leave Log'!$E$6:$E$125,'Leave Log'!$A$6:$A$125,$A13,'Leave Log'!$B$6:$B$125,"Vacation",'Leave Log'!$C$6:$C$125,"&gt;="&amp;K$5,'Leave Log'!$C$6:$C$125,"&lt;="&amp;EOMONTH(K$5,0)))</f>
        <v/>
      </c>
      <c r="L13" s="11">
        <f>IF($A13="","",SUMIFS('Leave Log'!$E$6:$E$125,'Leave Log'!$A$6:$A$125,$A13,'Leave Log'!$B$6:$B$125,"Vacation",'Leave Log'!$C$6:$C$125,"&gt;="&amp;L$5,'Leave Log'!$C$6:$C$125,"&lt;="&amp;EOMONTH(L$5,0)))</f>
        <v/>
      </c>
      <c r="M13" s="11">
        <f>IF($A13="","",SUMIFS('Leave Log'!$E$6:$E$125,'Leave Log'!$A$6:$A$125,$A13,'Leave Log'!$B$6:$B$125,"Vacation",'Leave Log'!$C$6:$C$125,"&gt;="&amp;M$5,'Leave Log'!$C$6:$C$125,"&lt;="&amp;EOMONTH(M$5,0)))</f>
        <v/>
      </c>
      <c r="N13" s="11">
        <f>IF($A13="","",SUM(B13:M13))</f>
        <v/>
      </c>
    </row>
    <row r="14">
      <c r="A14" s="6">
        <f>IF(Employees!A14="","",Employees!A14)</f>
        <v/>
      </c>
      <c r="B14" s="8">
        <f>IF($A14="","",SUMIFS('Leave Log'!$E$6:$E$125,'Leave Log'!$A$6:$A$125,$A14,'Leave Log'!$B$6:$B$125,"Vacation",'Leave Log'!$C$6:$C$125,"&gt;="&amp;B$5,'Leave Log'!$C$6:$C$125,"&lt;="&amp;EOMONTH(B$5,0)))</f>
        <v/>
      </c>
      <c r="C14" s="8">
        <f>IF($A14="","",SUMIFS('Leave Log'!$E$6:$E$125,'Leave Log'!$A$6:$A$125,$A14,'Leave Log'!$B$6:$B$125,"Vacation",'Leave Log'!$C$6:$C$125,"&gt;="&amp;C$5,'Leave Log'!$C$6:$C$125,"&lt;="&amp;EOMONTH(C$5,0)))</f>
        <v/>
      </c>
      <c r="D14" s="8">
        <f>IF($A14="","",SUMIFS('Leave Log'!$E$6:$E$125,'Leave Log'!$A$6:$A$125,$A14,'Leave Log'!$B$6:$B$125,"Vacation",'Leave Log'!$C$6:$C$125,"&gt;="&amp;D$5,'Leave Log'!$C$6:$C$125,"&lt;="&amp;EOMONTH(D$5,0)))</f>
        <v/>
      </c>
      <c r="E14" s="8">
        <f>IF($A14="","",SUMIFS('Leave Log'!$E$6:$E$125,'Leave Log'!$A$6:$A$125,$A14,'Leave Log'!$B$6:$B$125,"Vacation",'Leave Log'!$C$6:$C$125,"&gt;="&amp;E$5,'Leave Log'!$C$6:$C$125,"&lt;="&amp;EOMONTH(E$5,0)))</f>
        <v/>
      </c>
      <c r="F14" s="8">
        <f>IF($A14="","",SUMIFS('Leave Log'!$E$6:$E$125,'Leave Log'!$A$6:$A$125,$A14,'Leave Log'!$B$6:$B$125,"Vacation",'Leave Log'!$C$6:$C$125,"&gt;="&amp;F$5,'Leave Log'!$C$6:$C$125,"&lt;="&amp;EOMONTH(F$5,0)))</f>
        <v/>
      </c>
      <c r="G14" s="8">
        <f>IF($A14="","",SUMIFS('Leave Log'!$E$6:$E$125,'Leave Log'!$A$6:$A$125,$A14,'Leave Log'!$B$6:$B$125,"Vacation",'Leave Log'!$C$6:$C$125,"&gt;="&amp;G$5,'Leave Log'!$C$6:$C$125,"&lt;="&amp;EOMONTH(G$5,0)))</f>
        <v/>
      </c>
      <c r="H14" s="8">
        <f>IF($A14="","",SUMIFS('Leave Log'!$E$6:$E$125,'Leave Log'!$A$6:$A$125,$A14,'Leave Log'!$B$6:$B$125,"Vacation",'Leave Log'!$C$6:$C$125,"&gt;="&amp;H$5,'Leave Log'!$C$6:$C$125,"&lt;="&amp;EOMONTH(H$5,0)))</f>
        <v/>
      </c>
      <c r="I14" s="8">
        <f>IF($A14="","",SUMIFS('Leave Log'!$E$6:$E$125,'Leave Log'!$A$6:$A$125,$A14,'Leave Log'!$B$6:$B$125,"Vacation",'Leave Log'!$C$6:$C$125,"&gt;="&amp;I$5,'Leave Log'!$C$6:$C$125,"&lt;="&amp;EOMONTH(I$5,0)))</f>
        <v/>
      </c>
      <c r="J14" s="8">
        <f>IF($A14="","",SUMIFS('Leave Log'!$E$6:$E$125,'Leave Log'!$A$6:$A$125,$A14,'Leave Log'!$B$6:$B$125,"Vacation",'Leave Log'!$C$6:$C$125,"&gt;="&amp;J$5,'Leave Log'!$C$6:$C$125,"&lt;="&amp;EOMONTH(J$5,0)))</f>
        <v/>
      </c>
      <c r="K14" s="8">
        <f>IF($A14="","",SUMIFS('Leave Log'!$E$6:$E$125,'Leave Log'!$A$6:$A$125,$A14,'Leave Log'!$B$6:$B$125,"Vacation",'Leave Log'!$C$6:$C$125,"&gt;="&amp;K$5,'Leave Log'!$C$6:$C$125,"&lt;="&amp;EOMONTH(K$5,0)))</f>
        <v/>
      </c>
      <c r="L14" s="8">
        <f>IF($A14="","",SUMIFS('Leave Log'!$E$6:$E$125,'Leave Log'!$A$6:$A$125,$A14,'Leave Log'!$B$6:$B$125,"Vacation",'Leave Log'!$C$6:$C$125,"&gt;="&amp;L$5,'Leave Log'!$C$6:$C$125,"&lt;="&amp;EOMONTH(L$5,0)))</f>
        <v/>
      </c>
      <c r="M14" s="8">
        <f>IF($A14="","",SUMIFS('Leave Log'!$E$6:$E$125,'Leave Log'!$A$6:$A$125,$A14,'Leave Log'!$B$6:$B$125,"Vacation",'Leave Log'!$C$6:$C$125,"&gt;="&amp;M$5,'Leave Log'!$C$6:$C$125,"&lt;="&amp;EOMONTH(M$5,0)))</f>
        <v/>
      </c>
      <c r="N14" s="8">
        <f>IF($A14="","",SUM(B14:M14))</f>
        <v/>
      </c>
    </row>
    <row r="15">
      <c r="A15" s="9">
        <f>IF(Employees!A15="","",Employees!A15)</f>
        <v/>
      </c>
      <c r="B15" s="11">
        <f>IF($A15="","",SUMIFS('Leave Log'!$E$6:$E$125,'Leave Log'!$A$6:$A$125,$A15,'Leave Log'!$B$6:$B$125,"Vacation",'Leave Log'!$C$6:$C$125,"&gt;="&amp;B$5,'Leave Log'!$C$6:$C$125,"&lt;="&amp;EOMONTH(B$5,0)))</f>
        <v/>
      </c>
      <c r="C15" s="11">
        <f>IF($A15="","",SUMIFS('Leave Log'!$E$6:$E$125,'Leave Log'!$A$6:$A$125,$A15,'Leave Log'!$B$6:$B$125,"Vacation",'Leave Log'!$C$6:$C$125,"&gt;="&amp;C$5,'Leave Log'!$C$6:$C$125,"&lt;="&amp;EOMONTH(C$5,0)))</f>
        <v/>
      </c>
      <c r="D15" s="11">
        <f>IF($A15="","",SUMIFS('Leave Log'!$E$6:$E$125,'Leave Log'!$A$6:$A$125,$A15,'Leave Log'!$B$6:$B$125,"Vacation",'Leave Log'!$C$6:$C$125,"&gt;="&amp;D$5,'Leave Log'!$C$6:$C$125,"&lt;="&amp;EOMONTH(D$5,0)))</f>
        <v/>
      </c>
      <c r="E15" s="11">
        <f>IF($A15="","",SUMIFS('Leave Log'!$E$6:$E$125,'Leave Log'!$A$6:$A$125,$A15,'Leave Log'!$B$6:$B$125,"Vacation",'Leave Log'!$C$6:$C$125,"&gt;="&amp;E$5,'Leave Log'!$C$6:$C$125,"&lt;="&amp;EOMONTH(E$5,0)))</f>
        <v/>
      </c>
      <c r="F15" s="11">
        <f>IF($A15="","",SUMIFS('Leave Log'!$E$6:$E$125,'Leave Log'!$A$6:$A$125,$A15,'Leave Log'!$B$6:$B$125,"Vacation",'Leave Log'!$C$6:$C$125,"&gt;="&amp;F$5,'Leave Log'!$C$6:$C$125,"&lt;="&amp;EOMONTH(F$5,0)))</f>
        <v/>
      </c>
      <c r="G15" s="11">
        <f>IF($A15="","",SUMIFS('Leave Log'!$E$6:$E$125,'Leave Log'!$A$6:$A$125,$A15,'Leave Log'!$B$6:$B$125,"Vacation",'Leave Log'!$C$6:$C$125,"&gt;="&amp;G$5,'Leave Log'!$C$6:$C$125,"&lt;="&amp;EOMONTH(G$5,0)))</f>
        <v/>
      </c>
      <c r="H15" s="11">
        <f>IF($A15="","",SUMIFS('Leave Log'!$E$6:$E$125,'Leave Log'!$A$6:$A$125,$A15,'Leave Log'!$B$6:$B$125,"Vacation",'Leave Log'!$C$6:$C$125,"&gt;="&amp;H$5,'Leave Log'!$C$6:$C$125,"&lt;="&amp;EOMONTH(H$5,0)))</f>
        <v/>
      </c>
      <c r="I15" s="11">
        <f>IF($A15="","",SUMIFS('Leave Log'!$E$6:$E$125,'Leave Log'!$A$6:$A$125,$A15,'Leave Log'!$B$6:$B$125,"Vacation",'Leave Log'!$C$6:$C$125,"&gt;="&amp;I$5,'Leave Log'!$C$6:$C$125,"&lt;="&amp;EOMONTH(I$5,0)))</f>
        <v/>
      </c>
      <c r="J15" s="11">
        <f>IF($A15="","",SUMIFS('Leave Log'!$E$6:$E$125,'Leave Log'!$A$6:$A$125,$A15,'Leave Log'!$B$6:$B$125,"Vacation",'Leave Log'!$C$6:$C$125,"&gt;="&amp;J$5,'Leave Log'!$C$6:$C$125,"&lt;="&amp;EOMONTH(J$5,0)))</f>
        <v/>
      </c>
      <c r="K15" s="11">
        <f>IF($A15="","",SUMIFS('Leave Log'!$E$6:$E$125,'Leave Log'!$A$6:$A$125,$A15,'Leave Log'!$B$6:$B$125,"Vacation",'Leave Log'!$C$6:$C$125,"&gt;="&amp;K$5,'Leave Log'!$C$6:$C$125,"&lt;="&amp;EOMONTH(K$5,0)))</f>
        <v/>
      </c>
      <c r="L15" s="11">
        <f>IF($A15="","",SUMIFS('Leave Log'!$E$6:$E$125,'Leave Log'!$A$6:$A$125,$A15,'Leave Log'!$B$6:$B$125,"Vacation",'Leave Log'!$C$6:$C$125,"&gt;="&amp;L$5,'Leave Log'!$C$6:$C$125,"&lt;="&amp;EOMONTH(L$5,0)))</f>
        <v/>
      </c>
      <c r="M15" s="11">
        <f>IF($A15="","",SUMIFS('Leave Log'!$E$6:$E$125,'Leave Log'!$A$6:$A$125,$A15,'Leave Log'!$B$6:$B$125,"Vacation",'Leave Log'!$C$6:$C$125,"&gt;="&amp;M$5,'Leave Log'!$C$6:$C$125,"&lt;="&amp;EOMONTH(M$5,0)))</f>
        <v/>
      </c>
      <c r="N15" s="11">
        <f>IF($A15="","",SUM(B15:M15))</f>
        <v/>
      </c>
    </row>
    <row r="16">
      <c r="A16" s="6">
        <f>IF(Employees!A16="","",Employees!A16)</f>
        <v/>
      </c>
      <c r="B16" s="8">
        <f>IF($A16="","",SUMIFS('Leave Log'!$E$6:$E$125,'Leave Log'!$A$6:$A$125,$A16,'Leave Log'!$B$6:$B$125,"Vacation",'Leave Log'!$C$6:$C$125,"&gt;="&amp;B$5,'Leave Log'!$C$6:$C$125,"&lt;="&amp;EOMONTH(B$5,0)))</f>
        <v/>
      </c>
      <c r="C16" s="8">
        <f>IF($A16="","",SUMIFS('Leave Log'!$E$6:$E$125,'Leave Log'!$A$6:$A$125,$A16,'Leave Log'!$B$6:$B$125,"Vacation",'Leave Log'!$C$6:$C$125,"&gt;="&amp;C$5,'Leave Log'!$C$6:$C$125,"&lt;="&amp;EOMONTH(C$5,0)))</f>
        <v/>
      </c>
      <c r="D16" s="8">
        <f>IF($A16="","",SUMIFS('Leave Log'!$E$6:$E$125,'Leave Log'!$A$6:$A$125,$A16,'Leave Log'!$B$6:$B$125,"Vacation",'Leave Log'!$C$6:$C$125,"&gt;="&amp;D$5,'Leave Log'!$C$6:$C$125,"&lt;="&amp;EOMONTH(D$5,0)))</f>
        <v/>
      </c>
      <c r="E16" s="8">
        <f>IF($A16="","",SUMIFS('Leave Log'!$E$6:$E$125,'Leave Log'!$A$6:$A$125,$A16,'Leave Log'!$B$6:$B$125,"Vacation",'Leave Log'!$C$6:$C$125,"&gt;="&amp;E$5,'Leave Log'!$C$6:$C$125,"&lt;="&amp;EOMONTH(E$5,0)))</f>
        <v/>
      </c>
      <c r="F16" s="8">
        <f>IF($A16="","",SUMIFS('Leave Log'!$E$6:$E$125,'Leave Log'!$A$6:$A$125,$A16,'Leave Log'!$B$6:$B$125,"Vacation",'Leave Log'!$C$6:$C$125,"&gt;="&amp;F$5,'Leave Log'!$C$6:$C$125,"&lt;="&amp;EOMONTH(F$5,0)))</f>
        <v/>
      </c>
      <c r="G16" s="8">
        <f>IF($A16="","",SUMIFS('Leave Log'!$E$6:$E$125,'Leave Log'!$A$6:$A$125,$A16,'Leave Log'!$B$6:$B$125,"Vacation",'Leave Log'!$C$6:$C$125,"&gt;="&amp;G$5,'Leave Log'!$C$6:$C$125,"&lt;="&amp;EOMONTH(G$5,0)))</f>
        <v/>
      </c>
      <c r="H16" s="8">
        <f>IF($A16="","",SUMIFS('Leave Log'!$E$6:$E$125,'Leave Log'!$A$6:$A$125,$A16,'Leave Log'!$B$6:$B$125,"Vacation",'Leave Log'!$C$6:$C$125,"&gt;="&amp;H$5,'Leave Log'!$C$6:$C$125,"&lt;="&amp;EOMONTH(H$5,0)))</f>
        <v/>
      </c>
      <c r="I16" s="8">
        <f>IF($A16="","",SUMIFS('Leave Log'!$E$6:$E$125,'Leave Log'!$A$6:$A$125,$A16,'Leave Log'!$B$6:$B$125,"Vacation",'Leave Log'!$C$6:$C$125,"&gt;="&amp;I$5,'Leave Log'!$C$6:$C$125,"&lt;="&amp;EOMONTH(I$5,0)))</f>
        <v/>
      </c>
      <c r="J16" s="8">
        <f>IF($A16="","",SUMIFS('Leave Log'!$E$6:$E$125,'Leave Log'!$A$6:$A$125,$A16,'Leave Log'!$B$6:$B$125,"Vacation",'Leave Log'!$C$6:$C$125,"&gt;="&amp;J$5,'Leave Log'!$C$6:$C$125,"&lt;="&amp;EOMONTH(J$5,0)))</f>
        <v/>
      </c>
      <c r="K16" s="8">
        <f>IF($A16="","",SUMIFS('Leave Log'!$E$6:$E$125,'Leave Log'!$A$6:$A$125,$A16,'Leave Log'!$B$6:$B$125,"Vacation",'Leave Log'!$C$6:$C$125,"&gt;="&amp;K$5,'Leave Log'!$C$6:$C$125,"&lt;="&amp;EOMONTH(K$5,0)))</f>
        <v/>
      </c>
      <c r="L16" s="8">
        <f>IF($A16="","",SUMIFS('Leave Log'!$E$6:$E$125,'Leave Log'!$A$6:$A$125,$A16,'Leave Log'!$B$6:$B$125,"Vacation",'Leave Log'!$C$6:$C$125,"&gt;="&amp;L$5,'Leave Log'!$C$6:$C$125,"&lt;="&amp;EOMONTH(L$5,0)))</f>
        <v/>
      </c>
      <c r="M16" s="8">
        <f>IF($A16="","",SUMIFS('Leave Log'!$E$6:$E$125,'Leave Log'!$A$6:$A$125,$A16,'Leave Log'!$B$6:$B$125,"Vacation",'Leave Log'!$C$6:$C$125,"&gt;="&amp;M$5,'Leave Log'!$C$6:$C$125,"&lt;="&amp;EOMONTH(M$5,0)))</f>
        <v/>
      </c>
      <c r="N16" s="8">
        <f>IF($A16="","",SUM(B16:M16))</f>
        <v/>
      </c>
    </row>
    <row r="17">
      <c r="A17" s="9">
        <f>IF(Employees!A17="","",Employees!A17)</f>
        <v/>
      </c>
      <c r="B17" s="11">
        <f>IF($A17="","",SUMIFS('Leave Log'!$E$6:$E$125,'Leave Log'!$A$6:$A$125,$A17,'Leave Log'!$B$6:$B$125,"Vacation",'Leave Log'!$C$6:$C$125,"&gt;="&amp;B$5,'Leave Log'!$C$6:$C$125,"&lt;="&amp;EOMONTH(B$5,0)))</f>
        <v/>
      </c>
      <c r="C17" s="11">
        <f>IF($A17="","",SUMIFS('Leave Log'!$E$6:$E$125,'Leave Log'!$A$6:$A$125,$A17,'Leave Log'!$B$6:$B$125,"Vacation",'Leave Log'!$C$6:$C$125,"&gt;="&amp;C$5,'Leave Log'!$C$6:$C$125,"&lt;="&amp;EOMONTH(C$5,0)))</f>
        <v/>
      </c>
      <c r="D17" s="11">
        <f>IF($A17="","",SUMIFS('Leave Log'!$E$6:$E$125,'Leave Log'!$A$6:$A$125,$A17,'Leave Log'!$B$6:$B$125,"Vacation",'Leave Log'!$C$6:$C$125,"&gt;="&amp;D$5,'Leave Log'!$C$6:$C$125,"&lt;="&amp;EOMONTH(D$5,0)))</f>
        <v/>
      </c>
      <c r="E17" s="11">
        <f>IF($A17="","",SUMIFS('Leave Log'!$E$6:$E$125,'Leave Log'!$A$6:$A$125,$A17,'Leave Log'!$B$6:$B$125,"Vacation",'Leave Log'!$C$6:$C$125,"&gt;="&amp;E$5,'Leave Log'!$C$6:$C$125,"&lt;="&amp;EOMONTH(E$5,0)))</f>
        <v/>
      </c>
      <c r="F17" s="11">
        <f>IF($A17="","",SUMIFS('Leave Log'!$E$6:$E$125,'Leave Log'!$A$6:$A$125,$A17,'Leave Log'!$B$6:$B$125,"Vacation",'Leave Log'!$C$6:$C$125,"&gt;="&amp;F$5,'Leave Log'!$C$6:$C$125,"&lt;="&amp;EOMONTH(F$5,0)))</f>
        <v/>
      </c>
      <c r="G17" s="11">
        <f>IF($A17="","",SUMIFS('Leave Log'!$E$6:$E$125,'Leave Log'!$A$6:$A$125,$A17,'Leave Log'!$B$6:$B$125,"Vacation",'Leave Log'!$C$6:$C$125,"&gt;="&amp;G$5,'Leave Log'!$C$6:$C$125,"&lt;="&amp;EOMONTH(G$5,0)))</f>
        <v/>
      </c>
      <c r="H17" s="11">
        <f>IF($A17="","",SUMIFS('Leave Log'!$E$6:$E$125,'Leave Log'!$A$6:$A$125,$A17,'Leave Log'!$B$6:$B$125,"Vacation",'Leave Log'!$C$6:$C$125,"&gt;="&amp;H$5,'Leave Log'!$C$6:$C$125,"&lt;="&amp;EOMONTH(H$5,0)))</f>
        <v/>
      </c>
      <c r="I17" s="11">
        <f>IF($A17="","",SUMIFS('Leave Log'!$E$6:$E$125,'Leave Log'!$A$6:$A$125,$A17,'Leave Log'!$B$6:$B$125,"Vacation",'Leave Log'!$C$6:$C$125,"&gt;="&amp;I$5,'Leave Log'!$C$6:$C$125,"&lt;="&amp;EOMONTH(I$5,0)))</f>
        <v/>
      </c>
      <c r="J17" s="11">
        <f>IF($A17="","",SUMIFS('Leave Log'!$E$6:$E$125,'Leave Log'!$A$6:$A$125,$A17,'Leave Log'!$B$6:$B$125,"Vacation",'Leave Log'!$C$6:$C$125,"&gt;="&amp;J$5,'Leave Log'!$C$6:$C$125,"&lt;="&amp;EOMONTH(J$5,0)))</f>
        <v/>
      </c>
      <c r="K17" s="11">
        <f>IF($A17="","",SUMIFS('Leave Log'!$E$6:$E$125,'Leave Log'!$A$6:$A$125,$A17,'Leave Log'!$B$6:$B$125,"Vacation",'Leave Log'!$C$6:$C$125,"&gt;="&amp;K$5,'Leave Log'!$C$6:$C$125,"&lt;="&amp;EOMONTH(K$5,0)))</f>
        <v/>
      </c>
      <c r="L17" s="11">
        <f>IF($A17="","",SUMIFS('Leave Log'!$E$6:$E$125,'Leave Log'!$A$6:$A$125,$A17,'Leave Log'!$B$6:$B$125,"Vacation",'Leave Log'!$C$6:$C$125,"&gt;="&amp;L$5,'Leave Log'!$C$6:$C$125,"&lt;="&amp;EOMONTH(L$5,0)))</f>
        <v/>
      </c>
      <c r="M17" s="11">
        <f>IF($A17="","",SUMIFS('Leave Log'!$E$6:$E$125,'Leave Log'!$A$6:$A$125,$A17,'Leave Log'!$B$6:$B$125,"Vacation",'Leave Log'!$C$6:$C$125,"&gt;="&amp;M$5,'Leave Log'!$C$6:$C$125,"&lt;="&amp;EOMONTH(M$5,0)))</f>
        <v/>
      </c>
      <c r="N17" s="11">
        <f>IF($A17="","",SUM(B17:M17))</f>
        <v/>
      </c>
    </row>
    <row r="18">
      <c r="A18" s="6">
        <f>IF(Employees!A18="","",Employees!A18)</f>
        <v/>
      </c>
      <c r="B18" s="8">
        <f>IF($A18="","",SUMIFS('Leave Log'!$E$6:$E$125,'Leave Log'!$A$6:$A$125,$A18,'Leave Log'!$B$6:$B$125,"Vacation",'Leave Log'!$C$6:$C$125,"&gt;="&amp;B$5,'Leave Log'!$C$6:$C$125,"&lt;="&amp;EOMONTH(B$5,0)))</f>
        <v/>
      </c>
      <c r="C18" s="8">
        <f>IF($A18="","",SUMIFS('Leave Log'!$E$6:$E$125,'Leave Log'!$A$6:$A$125,$A18,'Leave Log'!$B$6:$B$125,"Vacation",'Leave Log'!$C$6:$C$125,"&gt;="&amp;C$5,'Leave Log'!$C$6:$C$125,"&lt;="&amp;EOMONTH(C$5,0)))</f>
        <v/>
      </c>
      <c r="D18" s="8">
        <f>IF($A18="","",SUMIFS('Leave Log'!$E$6:$E$125,'Leave Log'!$A$6:$A$125,$A18,'Leave Log'!$B$6:$B$125,"Vacation",'Leave Log'!$C$6:$C$125,"&gt;="&amp;D$5,'Leave Log'!$C$6:$C$125,"&lt;="&amp;EOMONTH(D$5,0)))</f>
        <v/>
      </c>
      <c r="E18" s="8">
        <f>IF($A18="","",SUMIFS('Leave Log'!$E$6:$E$125,'Leave Log'!$A$6:$A$125,$A18,'Leave Log'!$B$6:$B$125,"Vacation",'Leave Log'!$C$6:$C$125,"&gt;="&amp;E$5,'Leave Log'!$C$6:$C$125,"&lt;="&amp;EOMONTH(E$5,0)))</f>
        <v/>
      </c>
      <c r="F18" s="8">
        <f>IF($A18="","",SUMIFS('Leave Log'!$E$6:$E$125,'Leave Log'!$A$6:$A$125,$A18,'Leave Log'!$B$6:$B$125,"Vacation",'Leave Log'!$C$6:$C$125,"&gt;="&amp;F$5,'Leave Log'!$C$6:$C$125,"&lt;="&amp;EOMONTH(F$5,0)))</f>
        <v/>
      </c>
      <c r="G18" s="8">
        <f>IF($A18="","",SUMIFS('Leave Log'!$E$6:$E$125,'Leave Log'!$A$6:$A$125,$A18,'Leave Log'!$B$6:$B$125,"Vacation",'Leave Log'!$C$6:$C$125,"&gt;="&amp;G$5,'Leave Log'!$C$6:$C$125,"&lt;="&amp;EOMONTH(G$5,0)))</f>
        <v/>
      </c>
      <c r="H18" s="8">
        <f>IF($A18="","",SUMIFS('Leave Log'!$E$6:$E$125,'Leave Log'!$A$6:$A$125,$A18,'Leave Log'!$B$6:$B$125,"Vacation",'Leave Log'!$C$6:$C$125,"&gt;="&amp;H$5,'Leave Log'!$C$6:$C$125,"&lt;="&amp;EOMONTH(H$5,0)))</f>
        <v/>
      </c>
      <c r="I18" s="8">
        <f>IF($A18="","",SUMIFS('Leave Log'!$E$6:$E$125,'Leave Log'!$A$6:$A$125,$A18,'Leave Log'!$B$6:$B$125,"Vacation",'Leave Log'!$C$6:$C$125,"&gt;="&amp;I$5,'Leave Log'!$C$6:$C$125,"&lt;="&amp;EOMONTH(I$5,0)))</f>
        <v/>
      </c>
      <c r="J18" s="8">
        <f>IF($A18="","",SUMIFS('Leave Log'!$E$6:$E$125,'Leave Log'!$A$6:$A$125,$A18,'Leave Log'!$B$6:$B$125,"Vacation",'Leave Log'!$C$6:$C$125,"&gt;="&amp;J$5,'Leave Log'!$C$6:$C$125,"&lt;="&amp;EOMONTH(J$5,0)))</f>
        <v/>
      </c>
      <c r="K18" s="8">
        <f>IF($A18="","",SUMIFS('Leave Log'!$E$6:$E$125,'Leave Log'!$A$6:$A$125,$A18,'Leave Log'!$B$6:$B$125,"Vacation",'Leave Log'!$C$6:$C$125,"&gt;="&amp;K$5,'Leave Log'!$C$6:$C$125,"&lt;="&amp;EOMONTH(K$5,0)))</f>
        <v/>
      </c>
      <c r="L18" s="8">
        <f>IF($A18="","",SUMIFS('Leave Log'!$E$6:$E$125,'Leave Log'!$A$6:$A$125,$A18,'Leave Log'!$B$6:$B$125,"Vacation",'Leave Log'!$C$6:$C$125,"&gt;="&amp;L$5,'Leave Log'!$C$6:$C$125,"&lt;="&amp;EOMONTH(L$5,0)))</f>
        <v/>
      </c>
      <c r="M18" s="8">
        <f>IF($A18="","",SUMIFS('Leave Log'!$E$6:$E$125,'Leave Log'!$A$6:$A$125,$A18,'Leave Log'!$B$6:$B$125,"Vacation",'Leave Log'!$C$6:$C$125,"&gt;="&amp;M$5,'Leave Log'!$C$6:$C$125,"&lt;="&amp;EOMONTH(M$5,0)))</f>
        <v/>
      </c>
      <c r="N18" s="8">
        <f>IF($A18="","",SUM(B18:M18))</f>
        <v/>
      </c>
    </row>
    <row r="19">
      <c r="A19" s="9">
        <f>IF(Employees!A19="","",Employees!A19)</f>
        <v/>
      </c>
      <c r="B19" s="11">
        <f>IF($A19="","",SUMIFS('Leave Log'!$E$6:$E$125,'Leave Log'!$A$6:$A$125,$A19,'Leave Log'!$B$6:$B$125,"Vacation",'Leave Log'!$C$6:$C$125,"&gt;="&amp;B$5,'Leave Log'!$C$6:$C$125,"&lt;="&amp;EOMONTH(B$5,0)))</f>
        <v/>
      </c>
      <c r="C19" s="11">
        <f>IF($A19="","",SUMIFS('Leave Log'!$E$6:$E$125,'Leave Log'!$A$6:$A$125,$A19,'Leave Log'!$B$6:$B$125,"Vacation",'Leave Log'!$C$6:$C$125,"&gt;="&amp;C$5,'Leave Log'!$C$6:$C$125,"&lt;="&amp;EOMONTH(C$5,0)))</f>
        <v/>
      </c>
      <c r="D19" s="11">
        <f>IF($A19="","",SUMIFS('Leave Log'!$E$6:$E$125,'Leave Log'!$A$6:$A$125,$A19,'Leave Log'!$B$6:$B$125,"Vacation",'Leave Log'!$C$6:$C$125,"&gt;="&amp;D$5,'Leave Log'!$C$6:$C$125,"&lt;="&amp;EOMONTH(D$5,0)))</f>
        <v/>
      </c>
      <c r="E19" s="11">
        <f>IF($A19="","",SUMIFS('Leave Log'!$E$6:$E$125,'Leave Log'!$A$6:$A$125,$A19,'Leave Log'!$B$6:$B$125,"Vacation",'Leave Log'!$C$6:$C$125,"&gt;="&amp;E$5,'Leave Log'!$C$6:$C$125,"&lt;="&amp;EOMONTH(E$5,0)))</f>
        <v/>
      </c>
      <c r="F19" s="11">
        <f>IF($A19="","",SUMIFS('Leave Log'!$E$6:$E$125,'Leave Log'!$A$6:$A$125,$A19,'Leave Log'!$B$6:$B$125,"Vacation",'Leave Log'!$C$6:$C$125,"&gt;="&amp;F$5,'Leave Log'!$C$6:$C$125,"&lt;="&amp;EOMONTH(F$5,0)))</f>
        <v/>
      </c>
      <c r="G19" s="11">
        <f>IF($A19="","",SUMIFS('Leave Log'!$E$6:$E$125,'Leave Log'!$A$6:$A$125,$A19,'Leave Log'!$B$6:$B$125,"Vacation",'Leave Log'!$C$6:$C$125,"&gt;="&amp;G$5,'Leave Log'!$C$6:$C$125,"&lt;="&amp;EOMONTH(G$5,0)))</f>
        <v/>
      </c>
      <c r="H19" s="11">
        <f>IF($A19="","",SUMIFS('Leave Log'!$E$6:$E$125,'Leave Log'!$A$6:$A$125,$A19,'Leave Log'!$B$6:$B$125,"Vacation",'Leave Log'!$C$6:$C$125,"&gt;="&amp;H$5,'Leave Log'!$C$6:$C$125,"&lt;="&amp;EOMONTH(H$5,0)))</f>
        <v/>
      </c>
      <c r="I19" s="11">
        <f>IF($A19="","",SUMIFS('Leave Log'!$E$6:$E$125,'Leave Log'!$A$6:$A$125,$A19,'Leave Log'!$B$6:$B$125,"Vacation",'Leave Log'!$C$6:$C$125,"&gt;="&amp;I$5,'Leave Log'!$C$6:$C$125,"&lt;="&amp;EOMONTH(I$5,0)))</f>
        <v/>
      </c>
      <c r="J19" s="11">
        <f>IF($A19="","",SUMIFS('Leave Log'!$E$6:$E$125,'Leave Log'!$A$6:$A$125,$A19,'Leave Log'!$B$6:$B$125,"Vacation",'Leave Log'!$C$6:$C$125,"&gt;="&amp;J$5,'Leave Log'!$C$6:$C$125,"&lt;="&amp;EOMONTH(J$5,0)))</f>
        <v/>
      </c>
      <c r="K19" s="11">
        <f>IF($A19="","",SUMIFS('Leave Log'!$E$6:$E$125,'Leave Log'!$A$6:$A$125,$A19,'Leave Log'!$B$6:$B$125,"Vacation",'Leave Log'!$C$6:$C$125,"&gt;="&amp;K$5,'Leave Log'!$C$6:$C$125,"&lt;="&amp;EOMONTH(K$5,0)))</f>
        <v/>
      </c>
      <c r="L19" s="11">
        <f>IF($A19="","",SUMIFS('Leave Log'!$E$6:$E$125,'Leave Log'!$A$6:$A$125,$A19,'Leave Log'!$B$6:$B$125,"Vacation",'Leave Log'!$C$6:$C$125,"&gt;="&amp;L$5,'Leave Log'!$C$6:$C$125,"&lt;="&amp;EOMONTH(L$5,0)))</f>
        <v/>
      </c>
      <c r="M19" s="11">
        <f>IF($A19="","",SUMIFS('Leave Log'!$E$6:$E$125,'Leave Log'!$A$6:$A$125,$A19,'Leave Log'!$B$6:$B$125,"Vacation",'Leave Log'!$C$6:$C$125,"&gt;="&amp;M$5,'Leave Log'!$C$6:$C$125,"&lt;="&amp;EOMONTH(M$5,0)))</f>
        <v/>
      </c>
      <c r="N19" s="11">
        <f>IF($A19="","",SUM(B19:M19))</f>
        <v/>
      </c>
    </row>
    <row r="20">
      <c r="A20" s="6">
        <f>IF(Employees!A20="","",Employees!A20)</f>
        <v/>
      </c>
      <c r="B20" s="8">
        <f>IF($A20="","",SUMIFS('Leave Log'!$E$6:$E$125,'Leave Log'!$A$6:$A$125,$A20,'Leave Log'!$B$6:$B$125,"Vacation",'Leave Log'!$C$6:$C$125,"&gt;="&amp;B$5,'Leave Log'!$C$6:$C$125,"&lt;="&amp;EOMONTH(B$5,0)))</f>
        <v/>
      </c>
      <c r="C20" s="8">
        <f>IF($A20="","",SUMIFS('Leave Log'!$E$6:$E$125,'Leave Log'!$A$6:$A$125,$A20,'Leave Log'!$B$6:$B$125,"Vacation",'Leave Log'!$C$6:$C$125,"&gt;="&amp;C$5,'Leave Log'!$C$6:$C$125,"&lt;="&amp;EOMONTH(C$5,0)))</f>
        <v/>
      </c>
      <c r="D20" s="8">
        <f>IF($A20="","",SUMIFS('Leave Log'!$E$6:$E$125,'Leave Log'!$A$6:$A$125,$A20,'Leave Log'!$B$6:$B$125,"Vacation",'Leave Log'!$C$6:$C$125,"&gt;="&amp;D$5,'Leave Log'!$C$6:$C$125,"&lt;="&amp;EOMONTH(D$5,0)))</f>
        <v/>
      </c>
      <c r="E20" s="8">
        <f>IF($A20="","",SUMIFS('Leave Log'!$E$6:$E$125,'Leave Log'!$A$6:$A$125,$A20,'Leave Log'!$B$6:$B$125,"Vacation",'Leave Log'!$C$6:$C$125,"&gt;="&amp;E$5,'Leave Log'!$C$6:$C$125,"&lt;="&amp;EOMONTH(E$5,0)))</f>
        <v/>
      </c>
      <c r="F20" s="8">
        <f>IF($A20="","",SUMIFS('Leave Log'!$E$6:$E$125,'Leave Log'!$A$6:$A$125,$A20,'Leave Log'!$B$6:$B$125,"Vacation",'Leave Log'!$C$6:$C$125,"&gt;="&amp;F$5,'Leave Log'!$C$6:$C$125,"&lt;="&amp;EOMONTH(F$5,0)))</f>
        <v/>
      </c>
      <c r="G20" s="8">
        <f>IF($A20="","",SUMIFS('Leave Log'!$E$6:$E$125,'Leave Log'!$A$6:$A$125,$A20,'Leave Log'!$B$6:$B$125,"Vacation",'Leave Log'!$C$6:$C$125,"&gt;="&amp;G$5,'Leave Log'!$C$6:$C$125,"&lt;="&amp;EOMONTH(G$5,0)))</f>
        <v/>
      </c>
      <c r="H20" s="8">
        <f>IF($A20="","",SUMIFS('Leave Log'!$E$6:$E$125,'Leave Log'!$A$6:$A$125,$A20,'Leave Log'!$B$6:$B$125,"Vacation",'Leave Log'!$C$6:$C$125,"&gt;="&amp;H$5,'Leave Log'!$C$6:$C$125,"&lt;="&amp;EOMONTH(H$5,0)))</f>
        <v/>
      </c>
      <c r="I20" s="8">
        <f>IF($A20="","",SUMIFS('Leave Log'!$E$6:$E$125,'Leave Log'!$A$6:$A$125,$A20,'Leave Log'!$B$6:$B$125,"Vacation",'Leave Log'!$C$6:$C$125,"&gt;="&amp;I$5,'Leave Log'!$C$6:$C$125,"&lt;="&amp;EOMONTH(I$5,0)))</f>
        <v/>
      </c>
      <c r="J20" s="8">
        <f>IF($A20="","",SUMIFS('Leave Log'!$E$6:$E$125,'Leave Log'!$A$6:$A$125,$A20,'Leave Log'!$B$6:$B$125,"Vacation",'Leave Log'!$C$6:$C$125,"&gt;="&amp;J$5,'Leave Log'!$C$6:$C$125,"&lt;="&amp;EOMONTH(J$5,0)))</f>
        <v/>
      </c>
      <c r="K20" s="8">
        <f>IF($A20="","",SUMIFS('Leave Log'!$E$6:$E$125,'Leave Log'!$A$6:$A$125,$A20,'Leave Log'!$B$6:$B$125,"Vacation",'Leave Log'!$C$6:$C$125,"&gt;="&amp;K$5,'Leave Log'!$C$6:$C$125,"&lt;="&amp;EOMONTH(K$5,0)))</f>
        <v/>
      </c>
      <c r="L20" s="8">
        <f>IF($A20="","",SUMIFS('Leave Log'!$E$6:$E$125,'Leave Log'!$A$6:$A$125,$A20,'Leave Log'!$B$6:$B$125,"Vacation",'Leave Log'!$C$6:$C$125,"&gt;="&amp;L$5,'Leave Log'!$C$6:$C$125,"&lt;="&amp;EOMONTH(L$5,0)))</f>
        <v/>
      </c>
      <c r="M20" s="8">
        <f>IF($A20="","",SUMIFS('Leave Log'!$E$6:$E$125,'Leave Log'!$A$6:$A$125,$A20,'Leave Log'!$B$6:$B$125,"Vacation",'Leave Log'!$C$6:$C$125,"&gt;="&amp;M$5,'Leave Log'!$C$6:$C$125,"&lt;="&amp;EOMONTH(M$5,0)))</f>
        <v/>
      </c>
      <c r="N20" s="8">
        <f>IF($A20="","",SUM(B20:M20))</f>
        <v/>
      </c>
    </row>
    <row r="21">
      <c r="A21" s="9">
        <f>IF(Employees!A21="","",Employees!A21)</f>
        <v/>
      </c>
      <c r="B21" s="11">
        <f>IF($A21="","",SUMIFS('Leave Log'!$E$6:$E$125,'Leave Log'!$A$6:$A$125,$A21,'Leave Log'!$B$6:$B$125,"Vacation",'Leave Log'!$C$6:$C$125,"&gt;="&amp;B$5,'Leave Log'!$C$6:$C$125,"&lt;="&amp;EOMONTH(B$5,0)))</f>
        <v/>
      </c>
      <c r="C21" s="11">
        <f>IF($A21="","",SUMIFS('Leave Log'!$E$6:$E$125,'Leave Log'!$A$6:$A$125,$A21,'Leave Log'!$B$6:$B$125,"Vacation",'Leave Log'!$C$6:$C$125,"&gt;="&amp;C$5,'Leave Log'!$C$6:$C$125,"&lt;="&amp;EOMONTH(C$5,0)))</f>
        <v/>
      </c>
      <c r="D21" s="11">
        <f>IF($A21="","",SUMIFS('Leave Log'!$E$6:$E$125,'Leave Log'!$A$6:$A$125,$A21,'Leave Log'!$B$6:$B$125,"Vacation",'Leave Log'!$C$6:$C$125,"&gt;="&amp;D$5,'Leave Log'!$C$6:$C$125,"&lt;="&amp;EOMONTH(D$5,0)))</f>
        <v/>
      </c>
      <c r="E21" s="11">
        <f>IF($A21="","",SUMIFS('Leave Log'!$E$6:$E$125,'Leave Log'!$A$6:$A$125,$A21,'Leave Log'!$B$6:$B$125,"Vacation",'Leave Log'!$C$6:$C$125,"&gt;="&amp;E$5,'Leave Log'!$C$6:$C$125,"&lt;="&amp;EOMONTH(E$5,0)))</f>
        <v/>
      </c>
      <c r="F21" s="11">
        <f>IF($A21="","",SUMIFS('Leave Log'!$E$6:$E$125,'Leave Log'!$A$6:$A$125,$A21,'Leave Log'!$B$6:$B$125,"Vacation",'Leave Log'!$C$6:$C$125,"&gt;="&amp;F$5,'Leave Log'!$C$6:$C$125,"&lt;="&amp;EOMONTH(F$5,0)))</f>
        <v/>
      </c>
      <c r="G21" s="11">
        <f>IF($A21="","",SUMIFS('Leave Log'!$E$6:$E$125,'Leave Log'!$A$6:$A$125,$A21,'Leave Log'!$B$6:$B$125,"Vacation",'Leave Log'!$C$6:$C$125,"&gt;="&amp;G$5,'Leave Log'!$C$6:$C$125,"&lt;="&amp;EOMONTH(G$5,0)))</f>
        <v/>
      </c>
      <c r="H21" s="11">
        <f>IF($A21="","",SUMIFS('Leave Log'!$E$6:$E$125,'Leave Log'!$A$6:$A$125,$A21,'Leave Log'!$B$6:$B$125,"Vacation",'Leave Log'!$C$6:$C$125,"&gt;="&amp;H$5,'Leave Log'!$C$6:$C$125,"&lt;="&amp;EOMONTH(H$5,0)))</f>
        <v/>
      </c>
      <c r="I21" s="11">
        <f>IF($A21="","",SUMIFS('Leave Log'!$E$6:$E$125,'Leave Log'!$A$6:$A$125,$A21,'Leave Log'!$B$6:$B$125,"Vacation",'Leave Log'!$C$6:$C$125,"&gt;="&amp;I$5,'Leave Log'!$C$6:$C$125,"&lt;="&amp;EOMONTH(I$5,0)))</f>
        <v/>
      </c>
      <c r="J21" s="11">
        <f>IF($A21="","",SUMIFS('Leave Log'!$E$6:$E$125,'Leave Log'!$A$6:$A$125,$A21,'Leave Log'!$B$6:$B$125,"Vacation",'Leave Log'!$C$6:$C$125,"&gt;="&amp;J$5,'Leave Log'!$C$6:$C$125,"&lt;="&amp;EOMONTH(J$5,0)))</f>
        <v/>
      </c>
      <c r="K21" s="11">
        <f>IF($A21="","",SUMIFS('Leave Log'!$E$6:$E$125,'Leave Log'!$A$6:$A$125,$A21,'Leave Log'!$B$6:$B$125,"Vacation",'Leave Log'!$C$6:$C$125,"&gt;="&amp;K$5,'Leave Log'!$C$6:$C$125,"&lt;="&amp;EOMONTH(K$5,0)))</f>
        <v/>
      </c>
      <c r="L21" s="11">
        <f>IF($A21="","",SUMIFS('Leave Log'!$E$6:$E$125,'Leave Log'!$A$6:$A$125,$A21,'Leave Log'!$B$6:$B$125,"Vacation",'Leave Log'!$C$6:$C$125,"&gt;="&amp;L$5,'Leave Log'!$C$6:$C$125,"&lt;="&amp;EOMONTH(L$5,0)))</f>
        <v/>
      </c>
      <c r="M21" s="11">
        <f>IF($A21="","",SUMIFS('Leave Log'!$E$6:$E$125,'Leave Log'!$A$6:$A$125,$A21,'Leave Log'!$B$6:$B$125,"Vacation",'Leave Log'!$C$6:$C$125,"&gt;="&amp;M$5,'Leave Log'!$C$6:$C$125,"&lt;="&amp;EOMONTH(M$5,0)))</f>
        <v/>
      </c>
      <c r="N21" s="11">
        <f>IF($A21="","",SUM(B21:M21))</f>
        <v/>
      </c>
    </row>
    <row r="22">
      <c r="A22" s="6">
        <f>IF(Employees!A22="","",Employees!A22)</f>
        <v/>
      </c>
      <c r="B22" s="8">
        <f>IF($A22="","",SUMIFS('Leave Log'!$E$6:$E$125,'Leave Log'!$A$6:$A$125,$A22,'Leave Log'!$B$6:$B$125,"Vacation",'Leave Log'!$C$6:$C$125,"&gt;="&amp;B$5,'Leave Log'!$C$6:$C$125,"&lt;="&amp;EOMONTH(B$5,0)))</f>
        <v/>
      </c>
      <c r="C22" s="8">
        <f>IF($A22="","",SUMIFS('Leave Log'!$E$6:$E$125,'Leave Log'!$A$6:$A$125,$A22,'Leave Log'!$B$6:$B$125,"Vacation",'Leave Log'!$C$6:$C$125,"&gt;="&amp;C$5,'Leave Log'!$C$6:$C$125,"&lt;="&amp;EOMONTH(C$5,0)))</f>
        <v/>
      </c>
      <c r="D22" s="8">
        <f>IF($A22="","",SUMIFS('Leave Log'!$E$6:$E$125,'Leave Log'!$A$6:$A$125,$A22,'Leave Log'!$B$6:$B$125,"Vacation",'Leave Log'!$C$6:$C$125,"&gt;="&amp;D$5,'Leave Log'!$C$6:$C$125,"&lt;="&amp;EOMONTH(D$5,0)))</f>
        <v/>
      </c>
      <c r="E22" s="8">
        <f>IF($A22="","",SUMIFS('Leave Log'!$E$6:$E$125,'Leave Log'!$A$6:$A$125,$A22,'Leave Log'!$B$6:$B$125,"Vacation",'Leave Log'!$C$6:$C$125,"&gt;="&amp;E$5,'Leave Log'!$C$6:$C$125,"&lt;="&amp;EOMONTH(E$5,0)))</f>
        <v/>
      </c>
      <c r="F22" s="8">
        <f>IF($A22="","",SUMIFS('Leave Log'!$E$6:$E$125,'Leave Log'!$A$6:$A$125,$A22,'Leave Log'!$B$6:$B$125,"Vacation",'Leave Log'!$C$6:$C$125,"&gt;="&amp;F$5,'Leave Log'!$C$6:$C$125,"&lt;="&amp;EOMONTH(F$5,0)))</f>
        <v/>
      </c>
      <c r="G22" s="8">
        <f>IF($A22="","",SUMIFS('Leave Log'!$E$6:$E$125,'Leave Log'!$A$6:$A$125,$A22,'Leave Log'!$B$6:$B$125,"Vacation",'Leave Log'!$C$6:$C$125,"&gt;="&amp;G$5,'Leave Log'!$C$6:$C$125,"&lt;="&amp;EOMONTH(G$5,0)))</f>
        <v/>
      </c>
      <c r="H22" s="8">
        <f>IF($A22="","",SUMIFS('Leave Log'!$E$6:$E$125,'Leave Log'!$A$6:$A$125,$A22,'Leave Log'!$B$6:$B$125,"Vacation",'Leave Log'!$C$6:$C$125,"&gt;="&amp;H$5,'Leave Log'!$C$6:$C$125,"&lt;="&amp;EOMONTH(H$5,0)))</f>
        <v/>
      </c>
      <c r="I22" s="8">
        <f>IF($A22="","",SUMIFS('Leave Log'!$E$6:$E$125,'Leave Log'!$A$6:$A$125,$A22,'Leave Log'!$B$6:$B$125,"Vacation",'Leave Log'!$C$6:$C$125,"&gt;="&amp;I$5,'Leave Log'!$C$6:$C$125,"&lt;="&amp;EOMONTH(I$5,0)))</f>
        <v/>
      </c>
      <c r="J22" s="8">
        <f>IF($A22="","",SUMIFS('Leave Log'!$E$6:$E$125,'Leave Log'!$A$6:$A$125,$A22,'Leave Log'!$B$6:$B$125,"Vacation",'Leave Log'!$C$6:$C$125,"&gt;="&amp;J$5,'Leave Log'!$C$6:$C$125,"&lt;="&amp;EOMONTH(J$5,0)))</f>
        <v/>
      </c>
      <c r="K22" s="8">
        <f>IF($A22="","",SUMIFS('Leave Log'!$E$6:$E$125,'Leave Log'!$A$6:$A$125,$A22,'Leave Log'!$B$6:$B$125,"Vacation",'Leave Log'!$C$6:$C$125,"&gt;="&amp;K$5,'Leave Log'!$C$6:$C$125,"&lt;="&amp;EOMONTH(K$5,0)))</f>
        <v/>
      </c>
      <c r="L22" s="8">
        <f>IF($A22="","",SUMIFS('Leave Log'!$E$6:$E$125,'Leave Log'!$A$6:$A$125,$A22,'Leave Log'!$B$6:$B$125,"Vacation",'Leave Log'!$C$6:$C$125,"&gt;="&amp;L$5,'Leave Log'!$C$6:$C$125,"&lt;="&amp;EOMONTH(L$5,0)))</f>
        <v/>
      </c>
      <c r="M22" s="8">
        <f>IF($A22="","",SUMIFS('Leave Log'!$E$6:$E$125,'Leave Log'!$A$6:$A$125,$A22,'Leave Log'!$B$6:$B$125,"Vacation",'Leave Log'!$C$6:$C$125,"&gt;="&amp;M$5,'Leave Log'!$C$6:$C$125,"&lt;="&amp;EOMONTH(M$5,0)))</f>
        <v/>
      </c>
      <c r="N22" s="8">
        <f>IF($A22="","",SUM(B22:M22))</f>
        <v/>
      </c>
    </row>
    <row r="23">
      <c r="A23" s="9">
        <f>IF(Employees!A23="","",Employees!A23)</f>
        <v/>
      </c>
      <c r="B23" s="11">
        <f>IF($A23="","",SUMIFS('Leave Log'!$E$6:$E$125,'Leave Log'!$A$6:$A$125,$A23,'Leave Log'!$B$6:$B$125,"Vacation",'Leave Log'!$C$6:$C$125,"&gt;="&amp;B$5,'Leave Log'!$C$6:$C$125,"&lt;="&amp;EOMONTH(B$5,0)))</f>
        <v/>
      </c>
      <c r="C23" s="11">
        <f>IF($A23="","",SUMIFS('Leave Log'!$E$6:$E$125,'Leave Log'!$A$6:$A$125,$A23,'Leave Log'!$B$6:$B$125,"Vacation",'Leave Log'!$C$6:$C$125,"&gt;="&amp;C$5,'Leave Log'!$C$6:$C$125,"&lt;="&amp;EOMONTH(C$5,0)))</f>
        <v/>
      </c>
      <c r="D23" s="11">
        <f>IF($A23="","",SUMIFS('Leave Log'!$E$6:$E$125,'Leave Log'!$A$6:$A$125,$A23,'Leave Log'!$B$6:$B$125,"Vacation",'Leave Log'!$C$6:$C$125,"&gt;="&amp;D$5,'Leave Log'!$C$6:$C$125,"&lt;="&amp;EOMONTH(D$5,0)))</f>
        <v/>
      </c>
      <c r="E23" s="11">
        <f>IF($A23="","",SUMIFS('Leave Log'!$E$6:$E$125,'Leave Log'!$A$6:$A$125,$A23,'Leave Log'!$B$6:$B$125,"Vacation",'Leave Log'!$C$6:$C$125,"&gt;="&amp;E$5,'Leave Log'!$C$6:$C$125,"&lt;="&amp;EOMONTH(E$5,0)))</f>
        <v/>
      </c>
      <c r="F23" s="11">
        <f>IF($A23="","",SUMIFS('Leave Log'!$E$6:$E$125,'Leave Log'!$A$6:$A$125,$A23,'Leave Log'!$B$6:$B$125,"Vacation",'Leave Log'!$C$6:$C$125,"&gt;="&amp;F$5,'Leave Log'!$C$6:$C$125,"&lt;="&amp;EOMONTH(F$5,0)))</f>
        <v/>
      </c>
      <c r="G23" s="11">
        <f>IF($A23="","",SUMIFS('Leave Log'!$E$6:$E$125,'Leave Log'!$A$6:$A$125,$A23,'Leave Log'!$B$6:$B$125,"Vacation",'Leave Log'!$C$6:$C$125,"&gt;="&amp;G$5,'Leave Log'!$C$6:$C$125,"&lt;="&amp;EOMONTH(G$5,0)))</f>
        <v/>
      </c>
      <c r="H23" s="11">
        <f>IF($A23="","",SUMIFS('Leave Log'!$E$6:$E$125,'Leave Log'!$A$6:$A$125,$A23,'Leave Log'!$B$6:$B$125,"Vacation",'Leave Log'!$C$6:$C$125,"&gt;="&amp;H$5,'Leave Log'!$C$6:$C$125,"&lt;="&amp;EOMONTH(H$5,0)))</f>
        <v/>
      </c>
      <c r="I23" s="11">
        <f>IF($A23="","",SUMIFS('Leave Log'!$E$6:$E$125,'Leave Log'!$A$6:$A$125,$A23,'Leave Log'!$B$6:$B$125,"Vacation",'Leave Log'!$C$6:$C$125,"&gt;="&amp;I$5,'Leave Log'!$C$6:$C$125,"&lt;="&amp;EOMONTH(I$5,0)))</f>
        <v/>
      </c>
      <c r="J23" s="11">
        <f>IF($A23="","",SUMIFS('Leave Log'!$E$6:$E$125,'Leave Log'!$A$6:$A$125,$A23,'Leave Log'!$B$6:$B$125,"Vacation",'Leave Log'!$C$6:$C$125,"&gt;="&amp;J$5,'Leave Log'!$C$6:$C$125,"&lt;="&amp;EOMONTH(J$5,0)))</f>
        <v/>
      </c>
      <c r="K23" s="11">
        <f>IF($A23="","",SUMIFS('Leave Log'!$E$6:$E$125,'Leave Log'!$A$6:$A$125,$A23,'Leave Log'!$B$6:$B$125,"Vacation",'Leave Log'!$C$6:$C$125,"&gt;="&amp;K$5,'Leave Log'!$C$6:$C$125,"&lt;="&amp;EOMONTH(K$5,0)))</f>
        <v/>
      </c>
      <c r="L23" s="11">
        <f>IF($A23="","",SUMIFS('Leave Log'!$E$6:$E$125,'Leave Log'!$A$6:$A$125,$A23,'Leave Log'!$B$6:$B$125,"Vacation",'Leave Log'!$C$6:$C$125,"&gt;="&amp;L$5,'Leave Log'!$C$6:$C$125,"&lt;="&amp;EOMONTH(L$5,0)))</f>
        <v/>
      </c>
      <c r="M23" s="11">
        <f>IF($A23="","",SUMIFS('Leave Log'!$E$6:$E$125,'Leave Log'!$A$6:$A$125,$A23,'Leave Log'!$B$6:$B$125,"Vacation",'Leave Log'!$C$6:$C$125,"&gt;="&amp;M$5,'Leave Log'!$C$6:$C$125,"&lt;="&amp;EOMONTH(M$5,0)))</f>
        <v/>
      </c>
      <c r="N23" s="11">
        <f>IF($A23="","",SUM(B23:M23))</f>
        <v/>
      </c>
    </row>
    <row r="24">
      <c r="A24" s="6">
        <f>IF(Employees!A24="","",Employees!A24)</f>
        <v/>
      </c>
      <c r="B24" s="8">
        <f>IF($A24="","",SUMIFS('Leave Log'!$E$6:$E$125,'Leave Log'!$A$6:$A$125,$A24,'Leave Log'!$B$6:$B$125,"Vacation",'Leave Log'!$C$6:$C$125,"&gt;="&amp;B$5,'Leave Log'!$C$6:$C$125,"&lt;="&amp;EOMONTH(B$5,0)))</f>
        <v/>
      </c>
      <c r="C24" s="8">
        <f>IF($A24="","",SUMIFS('Leave Log'!$E$6:$E$125,'Leave Log'!$A$6:$A$125,$A24,'Leave Log'!$B$6:$B$125,"Vacation",'Leave Log'!$C$6:$C$125,"&gt;="&amp;C$5,'Leave Log'!$C$6:$C$125,"&lt;="&amp;EOMONTH(C$5,0)))</f>
        <v/>
      </c>
      <c r="D24" s="8">
        <f>IF($A24="","",SUMIFS('Leave Log'!$E$6:$E$125,'Leave Log'!$A$6:$A$125,$A24,'Leave Log'!$B$6:$B$125,"Vacation",'Leave Log'!$C$6:$C$125,"&gt;="&amp;D$5,'Leave Log'!$C$6:$C$125,"&lt;="&amp;EOMONTH(D$5,0)))</f>
        <v/>
      </c>
      <c r="E24" s="8">
        <f>IF($A24="","",SUMIFS('Leave Log'!$E$6:$E$125,'Leave Log'!$A$6:$A$125,$A24,'Leave Log'!$B$6:$B$125,"Vacation",'Leave Log'!$C$6:$C$125,"&gt;="&amp;E$5,'Leave Log'!$C$6:$C$125,"&lt;="&amp;EOMONTH(E$5,0)))</f>
        <v/>
      </c>
      <c r="F24" s="8">
        <f>IF($A24="","",SUMIFS('Leave Log'!$E$6:$E$125,'Leave Log'!$A$6:$A$125,$A24,'Leave Log'!$B$6:$B$125,"Vacation",'Leave Log'!$C$6:$C$125,"&gt;="&amp;F$5,'Leave Log'!$C$6:$C$125,"&lt;="&amp;EOMONTH(F$5,0)))</f>
        <v/>
      </c>
      <c r="G24" s="8">
        <f>IF($A24="","",SUMIFS('Leave Log'!$E$6:$E$125,'Leave Log'!$A$6:$A$125,$A24,'Leave Log'!$B$6:$B$125,"Vacation",'Leave Log'!$C$6:$C$125,"&gt;="&amp;G$5,'Leave Log'!$C$6:$C$125,"&lt;="&amp;EOMONTH(G$5,0)))</f>
        <v/>
      </c>
      <c r="H24" s="8">
        <f>IF($A24="","",SUMIFS('Leave Log'!$E$6:$E$125,'Leave Log'!$A$6:$A$125,$A24,'Leave Log'!$B$6:$B$125,"Vacation",'Leave Log'!$C$6:$C$125,"&gt;="&amp;H$5,'Leave Log'!$C$6:$C$125,"&lt;="&amp;EOMONTH(H$5,0)))</f>
        <v/>
      </c>
      <c r="I24" s="8">
        <f>IF($A24="","",SUMIFS('Leave Log'!$E$6:$E$125,'Leave Log'!$A$6:$A$125,$A24,'Leave Log'!$B$6:$B$125,"Vacation",'Leave Log'!$C$6:$C$125,"&gt;="&amp;I$5,'Leave Log'!$C$6:$C$125,"&lt;="&amp;EOMONTH(I$5,0)))</f>
        <v/>
      </c>
      <c r="J24" s="8">
        <f>IF($A24="","",SUMIFS('Leave Log'!$E$6:$E$125,'Leave Log'!$A$6:$A$125,$A24,'Leave Log'!$B$6:$B$125,"Vacation",'Leave Log'!$C$6:$C$125,"&gt;="&amp;J$5,'Leave Log'!$C$6:$C$125,"&lt;="&amp;EOMONTH(J$5,0)))</f>
        <v/>
      </c>
      <c r="K24" s="8">
        <f>IF($A24="","",SUMIFS('Leave Log'!$E$6:$E$125,'Leave Log'!$A$6:$A$125,$A24,'Leave Log'!$B$6:$B$125,"Vacation",'Leave Log'!$C$6:$C$125,"&gt;="&amp;K$5,'Leave Log'!$C$6:$C$125,"&lt;="&amp;EOMONTH(K$5,0)))</f>
        <v/>
      </c>
      <c r="L24" s="8">
        <f>IF($A24="","",SUMIFS('Leave Log'!$E$6:$E$125,'Leave Log'!$A$6:$A$125,$A24,'Leave Log'!$B$6:$B$125,"Vacation",'Leave Log'!$C$6:$C$125,"&gt;="&amp;L$5,'Leave Log'!$C$6:$C$125,"&lt;="&amp;EOMONTH(L$5,0)))</f>
        <v/>
      </c>
      <c r="M24" s="8">
        <f>IF($A24="","",SUMIFS('Leave Log'!$E$6:$E$125,'Leave Log'!$A$6:$A$125,$A24,'Leave Log'!$B$6:$B$125,"Vacation",'Leave Log'!$C$6:$C$125,"&gt;="&amp;M$5,'Leave Log'!$C$6:$C$125,"&lt;="&amp;EOMONTH(M$5,0)))</f>
        <v/>
      </c>
      <c r="N24" s="8">
        <f>IF($A24="","",SUM(B24:M24))</f>
        <v/>
      </c>
    </row>
    <row r="25">
      <c r="A25" s="9">
        <f>IF(Employees!A25="","",Employees!A25)</f>
        <v/>
      </c>
      <c r="B25" s="11">
        <f>IF($A25="","",SUMIFS('Leave Log'!$E$6:$E$125,'Leave Log'!$A$6:$A$125,$A25,'Leave Log'!$B$6:$B$125,"Vacation",'Leave Log'!$C$6:$C$125,"&gt;="&amp;B$5,'Leave Log'!$C$6:$C$125,"&lt;="&amp;EOMONTH(B$5,0)))</f>
        <v/>
      </c>
      <c r="C25" s="11">
        <f>IF($A25="","",SUMIFS('Leave Log'!$E$6:$E$125,'Leave Log'!$A$6:$A$125,$A25,'Leave Log'!$B$6:$B$125,"Vacation",'Leave Log'!$C$6:$C$125,"&gt;="&amp;C$5,'Leave Log'!$C$6:$C$125,"&lt;="&amp;EOMONTH(C$5,0)))</f>
        <v/>
      </c>
      <c r="D25" s="11">
        <f>IF($A25="","",SUMIFS('Leave Log'!$E$6:$E$125,'Leave Log'!$A$6:$A$125,$A25,'Leave Log'!$B$6:$B$125,"Vacation",'Leave Log'!$C$6:$C$125,"&gt;="&amp;D$5,'Leave Log'!$C$6:$C$125,"&lt;="&amp;EOMONTH(D$5,0)))</f>
        <v/>
      </c>
      <c r="E25" s="11">
        <f>IF($A25="","",SUMIFS('Leave Log'!$E$6:$E$125,'Leave Log'!$A$6:$A$125,$A25,'Leave Log'!$B$6:$B$125,"Vacation",'Leave Log'!$C$6:$C$125,"&gt;="&amp;E$5,'Leave Log'!$C$6:$C$125,"&lt;="&amp;EOMONTH(E$5,0)))</f>
        <v/>
      </c>
      <c r="F25" s="11">
        <f>IF($A25="","",SUMIFS('Leave Log'!$E$6:$E$125,'Leave Log'!$A$6:$A$125,$A25,'Leave Log'!$B$6:$B$125,"Vacation",'Leave Log'!$C$6:$C$125,"&gt;="&amp;F$5,'Leave Log'!$C$6:$C$125,"&lt;="&amp;EOMONTH(F$5,0)))</f>
        <v/>
      </c>
      <c r="G25" s="11">
        <f>IF($A25="","",SUMIFS('Leave Log'!$E$6:$E$125,'Leave Log'!$A$6:$A$125,$A25,'Leave Log'!$B$6:$B$125,"Vacation",'Leave Log'!$C$6:$C$125,"&gt;="&amp;G$5,'Leave Log'!$C$6:$C$125,"&lt;="&amp;EOMONTH(G$5,0)))</f>
        <v/>
      </c>
      <c r="H25" s="11">
        <f>IF($A25="","",SUMIFS('Leave Log'!$E$6:$E$125,'Leave Log'!$A$6:$A$125,$A25,'Leave Log'!$B$6:$B$125,"Vacation",'Leave Log'!$C$6:$C$125,"&gt;="&amp;H$5,'Leave Log'!$C$6:$C$125,"&lt;="&amp;EOMONTH(H$5,0)))</f>
        <v/>
      </c>
      <c r="I25" s="11">
        <f>IF($A25="","",SUMIFS('Leave Log'!$E$6:$E$125,'Leave Log'!$A$6:$A$125,$A25,'Leave Log'!$B$6:$B$125,"Vacation",'Leave Log'!$C$6:$C$125,"&gt;="&amp;I$5,'Leave Log'!$C$6:$C$125,"&lt;="&amp;EOMONTH(I$5,0)))</f>
        <v/>
      </c>
      <c r="J25" s="11">
        <f>IF($A25="","",SUMIFS('Leave Log'!$E$6:$E$125,'Leave Log'!$A$6:$A$125,$A25,'Leave Log'!$B$6:$B$125,"Vacation",'Leave Log'!$C$6:$C$125,"&gt;="&amp;J$5,'Leave Log'!$C$6:$C$125,"&lt;="&amp;EOMONTH(J$5,0)))</f>
        <v/>
      </c>
      <c r="K25" s="11">
        <f>IF($A25="","",SUMIFS('Leave Log'!$E$6:$E$125,'Leave Log'!$A$6:$A$125,$A25,'Leave Log'!$B$6:$B$125,"Vacation",'Leave Log'!$C$6:$C$125,"&gt;="&amp;K$5,'Leave Log'!$C$6:$C$125,"&lt;="&amp;EOMONTH(K$5,0)))</f>
        <v/>
      </c>
      <c r="L25" s="11">
        <f>IF($A25="","",SUMIFS('Leave Log'!$E$6:$E$125,'Leave Log'!$A$6:$A$125,$A25,'Leave Log'!$B$6:$B$125,"Vacation",'Leave Log'!$C$6:$C$125,"&gt;="&amp;L$5,'Leave Log'!$C$6:$C$125,"&lt;="&amp;EOMONTH(L$5,0)))</f>
        <v/>
      </c>
      <c r="M25" s="11">
        <f>IF($A25="","",SUMIFS('Leave Log'!$E$6:$E$125,'Leave Log'!$A$6:$A$125,$A25,'Leave Log'!$B$6:$B$125,"Vacation",'Leave Log'!$C$6:$C$125,"&gt;="&amp;M$5,'Leave Log'!$C$6:$C$125,"&lt;="&amp;EOMONTH(M$5,0)))</f>
        <v/>
      </c>
      <c r="N25" s="11">
        <f>IF($A25="","",SUM(B25:M25))</f>
        <v/>
      </c>
    </row>
    <row r="26">
      <c r="A26" s="6">
        <f>IF(Employees!A26="","",Employees!A26)</f>
        <v/>
      </c>
      <c r="B26" s="8">
        <f>IF($A26="","",SUMIFS('Leave Log'!$E$6:$E$125,'Leave Log'!$A$6:$A$125,$A26,'Leave Log'!$B$6:$B$125,"Vacation",'Leave Log'!$C$6:$C$125,"&gt;="&amp;B$5,'Leave Log'!$C$6:$C$125,"&lt;="&amp;EOMONTH(B$5,0)))</f>
        <v/>
      </c>
      <c r="C26" s="8">
        <f>IF($A26="","",SUMIFS('Leave Log'!$E$6:$E$125,'Leave Log'!$A$6:$A$125,$A26,'Leave Log'!$B$6:$B$125,"Vacation",'Leave Log'!$C$6:$C$125,"&gt;="&amp;C$5,'Leave Log'!$C$6:$C$125,"&lt;="&amp;EOMONTH(C$5,0)))</f>
        <v/>
      </c>
      <c r="D26" s="8">
        <f>IF($A26="","",SUMIFS('Leave Log'!$E$6:$E$125,'Leave Log'!$A$6:$A$125,$A26,'Leave Log'!$B$6:$B$125,"Vacation",'Leave Log'!$C$6:$C$125,"&gt;="&amp;D$5,'Leave Log'!$C$6:$C$125,"&lt;="&amp;EOMONTH(D$5,0)))</f>
        <v/>
      </c>
      <c r="E26" s="8">
        <f>IF($A26="","",SUMIFS('Leave Log'!$E$6:$E$125,'Leave Log'!$A$6:$A$125,$A26,'Leave Log'!$B$6:$B$125,"Vacation",'Leave Log'!$C$6:$C$125,"&gt;="&amp;E$5,'Leave Log'!$C$6:$C$125,"&lt;="&amp;EOMONTH(E$5,0)))</f>
        <v/>
      </c>
      <c r="F26" s="8">
        <f>IF($A26="","",SUMIFS('Leave Log'!$E$6:$E$125,'Leave Log'!$A$6:$A$125,$A26,'Leave Log'!$B$6:$B$125,"Vacation",'Leave Log'!$C$6:$C$125,"&gt;="&amp;F$5,'Leave Log'!$C$6:$C$125,"&lt;="&amp;EOMONTH(F$5,0)))</f>
        <v/>
      </c>
      <c r="G26" s="8">
        <f>IF($A26="","",SUMIFS('Leave Log'!$E$6:$E$125,'Leave Log'!$A$6:$A$125,$A26,'Leave Log'!$B$6:$B$125,"Vacation",'Leave Log'!$C$6:$C$125,"&gt;="&amp;G$5,'Leave Log'!$C$6:$C$125,"&lt;="&amp;EOMONTH(G$5,0)))</f>
        <v/>
      </c>
      <c r="H26" s="8">
        <f>IF($A26="","",SUMIFS('Leave Log'!$E$6:$E$125,'Leave Log'!$A$6:$A$125,$A26,'Leave Log'!$B$6:$B$125,"Vacation",'Leave Log'!$C$6:$C$125,"&gt;="&amp;H$5,'Leave Log'!$C$6:$C$125,"&lt;="&amp;EOMONTH(H$5,0)))</f>
        <v/>
      </c>
      <c r="I26" s="8">
        <f>IF($A26="","",SUMIFS('Leave Log'!$E$6:$E$125,'Leave Log'!$A$6:$A$125,$A26,'Leave Log'!$B$6:$B$125,"Vacation",'Leave Log'!$C$6:$C$125,"&gt;="&amp;I$5,'Leave Log'!$C$6:$C$125,"&lt;="&amp;EOMONTH(I$5,0)))</f>
        <v/>
      </c>
      <c r="J26" s="8">
        <f>IF($A26="","",SUMIFS('Leave Log'!$E$6:$E$125,'Leave Log'!$A$6:$A$125,$A26,'Leave Log'!$B$6:$B$125,"Vacation",'Leave Log'!$C$6:$C$125,"&gt;="&amp;J$5,'Leave Log'!$C$6:$C$125,"&lt;="&amp;EOMONTH(J$5,0)))</f>
        <v/>
      </c>
      <c r="K26" s="8">
        <f>IF($A26="","",SUMIFS('Leave Log'!$E$6:$E$125,'Leave Log'!$A$6:$A$125,$A26,'Leave Log'!$B$6:$B$125,"Vacation",'Leave Log'!$C$6:$C$125,"&gt;="&amp;K$5,'Leave Log'!$C$6:$C$125,"&lt;="&amp;EOMONTH(K$5,0)))</f>
        <v/>
      </c>
      <c r="L26" s="8">
        <f>IF($A26="","",SUMIFS('Leave Log'!$E$6:$E$125,'Leave Log'!$A$6:$A$125,$A26,'Leave Log'!$B$6:$B$125,"Vacation",'Leave Log'!$C$6:$C$125,"&gt;="&amp;L$5,'Leave Log'!$C$6:$C$125,"&lt;="&amp;EOMONTH(L$5,0)))</f>
        <v/>
      </c>
      <c r="M26" s="8">
        <f>IF($A26="","",SUMIFS('Leave Log'!$E$6:$E$125,'Leave Log'!$A$6:$A$125,$A26,'Leave Log'!$B$6:$B$125,"Vacation",'Leave Log'!$C$6:$C$125,"&gt;="&amp;M$5,'Leave Log'!$C$6:$C$125,"&lt;="&amp;EOMONTH(M$5,0)))</f>
        <v/>
      </c>
      <c r="N26" s="8">
        <f>IF($A26="","",SUM(B26:M26))</f>
        <v/>
      </c>
    </row>
    <row r="27">
      <c r="A27" s="9">
        <f>IF(Employees!A27="","",Employees!A27)</f>
        <v/>
      </c>
      <c r="B27" s="11">
        <f>IF($A27="","",SUMIFS('Leave Log'!$E$6:$E$125,'Leave Log'!$A$6:$A$125,$A27,'Leave Log'!$B$6:$B$125,"Vacation",'Leave Log'!$C$6:$C$125,"&gt;="&amp;B$5,'Leave Log'!$C$6:$C$125,"&lt;="&amp;EOMONTH(B$5,0)))</f>
        <v/>
      </c>
      <c r="C27" s="11">
        <f>IF($A27="","",SUMIFS('Leave Log'!$E$6:$E$125,'Leave Log'!$A$6:$A$125,$A27,'Leave Log'!$B$6:$B$125,"Vacation",'Leave Log'!$C$6:$C$125,"&gt;="&amp;C$5,'Leave Log'!$C$6:$C$125,"&lt;="&amp;EOMONTH(C$5,0)))</f>
        <v/>
      </c>
      <c r="D27" s="11">
        <f>IF($A27="","",SUMIFS('Leave Log'!$E$6:$E$125,'Leave Log'!$A$6:$A$125,$A27,'Leave Log'!$B$6:$B$125,"Vacation",'Leave Log'!$C$6:$C$125,"&gt;="&amp;D$5,'Leave Log'!$C$6:$C$125,"&lt;="&amp;EOMONTH(D$5,0)))</f>
        <v/>
      </c>
      <c r="E27" s="11">
        <f>IF($A27="","",SUMIFS('Leave Log'!$E$6:$E$125,'Leave Log'!$A$6:$A$125,$A27,'Leave Log'!$B$6:$B$125,"Vacation",'Leave Log'!$C$6:$C$125,"&gt;="&amp;E$5,'Leave Log'!$C$6:$C$125,"&lt;="&amp;EOMONTH(E$5,0)))</f>
        <v/>
      </c>
      <c r="F27" s="11">
        <f>IF($A27="","",SUMIFS('Leave Log'!$E$6:$E$125,'Leave Log'!$A$6:$A$125,$A27,'Leave Log'!$B$6:$B$125,"Vacation",'Leave Log'!$C$6:$C$125,"&gt;="&amp;F$5,'Leave Log'!$C$6:$C$125,"&lt;="&amp;EOMONTH(F$5,0)))</f>
        <v/>
      </c>
      <c r="G27" s="11">
        <f>IF($A27="","",SUMIFS('Leave Log'!$E$6:$E$125,'Leave Log'!$A$6:$A$125,$A27,'Leave Log'!$B$6:$B$125,"Vacation",'Leave Log'!$C$6:$C$125,"&gt;="&amp;G$5,'Leave Log'!$C$6:$C$125,"&lt;="&amp;EOMONTH(G$5,0)))</f>
        <v/>
      </c>
      <c r="H27" s="11">
        <f>IF($A27="","",SUMIFS('Leave Log'!$E$6:$E$125,'Leave Log'!$A$6:$A$125,$A27,'Leave Log'!$B$6:$B$125,"Vacation",'Leave Log'!$C$6:$C$125,"&gt;="&amp;H$5,'Leave Log'!$C$6:$C$125,"&lt;="&amp;EOMONTH(H$5,0)))</f>
        <v/>
      </c>
      <c r="I27" s="11">
        <f>IF($A27="","",SUMIFS('Leave Log'!$E$6:$E$125,'Leave Log'!$A$6:$A$125,$A27,'Leave Log'!$B$6:$B$125,"Vacation",'Leave Log'!$C$6:$C$125,"&gt;="&amp;I$5,'Leave Log'!$C$6:$C$125,"&lt;="&amp;EOMONTH(I$5,0)))</f>
        <v/>
      </c>
      <c r="J27" s="11">
        <f>IF($A27="","",SUMIFS('Leave Log'!$E$6:$E$125,'Leave Log'!$A$6:$A$125,$A27,'Leave Log'!$B$6:$B$125,"Vacation",'Leave Log'!$C$6:$C$125,"&gt;="&amp;J$5,'Leave Log'!$C$6:$C$125,"&lt;="&amp;EOMONTH(J$5,0)))</f>
        <v/>
      </c>
      <c r="K27" s="11">
        <f>IF($A27="","",SUMIFS('Leave Log'!$E$6:$E$125,'Leave Log'!$A$6:$A$125,$A27,'Leave Log'!$B$6:$B$125,"Vacation",'Leave Log'!$C$6:$C$125,"&gt;="&amp;K$5,'Leave Log'!$C$6:$C$125,"&lt;="&amp;EOMONTH(K$5,0)))</f>
        <v/>
      </c>
      <c r="L27" s="11">
        <f>IF($A27="","",SUMIFS('Leave Log'!$E$6:$E$125,'Leave Log'!$A$6:$A$125,$A27,'Leave Log'!$B$6:$B$125,"Vacation",'Leave Log'!$C$6:$C$125,"&gt;="&amp;L$5,'Leave Log'!$C$6:$C$125,"&lt;="&amp;EOMONTH(L$5,0)))</f>
        <v/>
      </c>
      <c r="M27" s="11">
        <f>IF($A27="","",SUMIFS('Leave Log'!$E$6:$E$125,'Leave Log'!$A$6:$A$125,$A27,'Leave Log'!$B$6:$B$125,"Vacation",'Leave Log'!$C$6:$C$125,"&gt;="&amp;M$5,'Leave Log'!$C$6:$C$125,"&lt;="&amp;EOMONTH(M$5,0)))</f>
        <v/>
      </c>
      <c r="N27" s="11">
        <f>IF($A27="","",SUM(B27:M27))</f>
        <v/>
      </c>
    </row>
    <row r="28">
      <c r="A28" s="6">
        <f>IF(Employees!A28="","",Employees!A28)</f>
        <v/>
      </c>
      <c r="B28" s="8">
        <f>IF($A28="","",SUMIFS('Leave Log'!$E$6:$E$125,'Leave Log'!$A$6:$A$125,$A28,'Leave Log'!$B$6:$B$125,"Vacation",'Leave Log'!$C$6:$C$125,"&gt;="&amp;B$5,'Leave Log'!$C$6:$C$125,"&lt;="&amp;EOMONTH(B$5,0)))</f>
        <v/>
      </c>
      <c r="C28" s="8">
        <f>IF($A28="","",SUMIFS('Leave Log'!$E$6:$E$125,'Leave Log'!$A$6:$A$125,$A28,'Leave Log'!$B$6:$B$125,"Vacation",'Leave Log'!$C$6:$C$125,"&gt;="&amp;C$5,'Leave Log'!$C$6:$C$125,"&lt;="&amp;EOMONTH(C$5,0)))</f>
        <v/>
      </c>
      <c r="D28" s="8">
        <f>IF($A28="","",SUMIFS('Leave Log'!$E$6:$E$125,'Leave Log'!$A$6:$A$125,$A28,'Leave Log'!$B$6:$B$125,"Vacation",'Leave Log'!$C$6:$C$125,"&gt;="&amp;D$5,'Leave Log'!$C$6:$C$125,"&lt;="&amp;EOMONTH(D$5,0)))</f>
        <v/>
      </c>
      <c r="E28" s="8">
        <f>IF($A28="","",SUMIFS('Leave Log'!$E$6:$E$125,'Leave Log'!$A$6:$A$125,$A28,'Leave Log'!$B$6:$B$125,"Vacation",'Leave Log'!$C$6:$C$125,"&gt;="&amp;E$5,'Leave Log'!$C$6:$C$125,"&lt;="&amp;EOMONTH(E$5,0)))</f>
        <v/>
      </c>
      <c r="F28" s="8">
        <f>IF($A28="","",SUMIFS('Leave Log'!$E$6:$E$125,'Leave Log'!$A$6:$A$125,$A28,'Leave Log'!$B$6:$B$125,"Vacation",'Leave Log'!$C$6:$C$125,"&gt;="&amp;F$5,'Leave Log'!$C$6:$C$125,"&lt;="&amp;EOMONTH(F$5,0)))</f>
        <v/>
      </c>
      <c r="G28" s="8">
        <f>IF($A28="","",SUMIFS('Leave Log'!$E$6:$E$125,'Leave Log'!$A$6:$A$125,$A28,'Leave Log'!$B$6:$B$125,"Vacation",'Leave Log'!$C$6:$C$125,"&gt;="&amp;G$5,'Leave Log'!$C$6:$C$125,"&lt;="&amp;EOMONTH(G$5,0)))</f>
        <v/>
      </c>
      <c r="H28" s="8">
        <f>IF($A28="","",SUMIFS('Leave Log'!$E$6:$E$125,'Leave Log'!$A$6:$A$125,$A28,'Leave Log'!$B$6:$B$125,"Vacation",'Leave Log'!$C$6:$C$125,"&gt;="&amp;H$5,'Leave Log'!$C$6:$C$125,"&lt;="&amp;EOMONTH(H$5,0)))</f>
        <v/>
      </c>
      <c r="I28" s="8">
        <f>IF($A28="","",SUMIFS('Leave Log'!$E$6:$E$125,'Leave Log'!$A$6:$A$125,$A28,'Leave Log'!$B$6:$B$125,"Vacation",'Leave Log'!$C$6:$C$125,"&gt;="&amp;I$5,'Leave Log'!$C$6:$C$125,"&lt;="&amp;EOMONTH(I$5,0)))</f>
        <v/>
      </c>
      <c r="J28" s="8">
        <f>IF($A28="","",SUMIFS('Leave Log'!$E$6:$E$125,'Leave Log'!$A$6:$A$125,$A28,'Leave Log'!$B$6:$B$125,"Vacation",'Leave Log'!$C$6:$C$125,"&gt;="&amp;J$5,'Leave Log'!$C$6:$C$125,"&lt;="&amp;EOMONTH(J$5,0)))</f>
        <v/>
      </c>
      <c r="K28" s="8">
        <f>IF($A28="","",SUMIFS('Leave Log'!$E$6:$E$125,'Leave Log'!$A$6:$A$125,$A28,'Leave Log'!$B$6:$B$125,"Vacation",'Leave Log'!$C$6:$C$125,"&gt;="&amp;K$5,'Leave Log'!$C$6:$C$125,"&lt;="&amp;EOMONTH(K$5,0)))</f>
        <v/>
      </c>
      <c r="L28" s="8">
        <f>IF($A28="","",SUMIFS('Leave Log'!$E$6:$E$125,'Leave Log'!$A$6:$A$125,$A28,'Leave Log'!$B$6:$B$125,"Vacation",'Leave Log'!$C$6:$C$125,"&gt;="&amp;L$5,'Leave Log'!$C$6:$C$125,"&lt;="&amp;EOMONTH(L$5,0)))</f>
        <v/>
      </c>
      <c r="M28" s="8">
        <f>IF($A28="","",SUMIFS('Leave Log'!$E$6:$E$125,'Leave Log'!$A$6:$A$125,$A28,'Leave Log'!$B$6:$B$125,"Vacation",'Leave Log'!$C$6:$C$125,"&gt;="&amp;M$5,'Leave Log'!$C$6:$C$125,"&lt;="&amp;EOMONTH(M$5,0)))</f>
        <v/>
      </c>
      <c r="N28" s="8">
        <f>IF($A28="","",SUM(B28:M28))</f>
        <v/>
      </c>
    </row>
    <row r="29">
      <c r="A29" s="9">
        <f>IF(Employees!A29="","",Employees!A29)</f>
        <v/>
      </c>
      <c r="B29" s="11">
        <f>IF($A29="","",SUMIFS('Leave Log'!$E$6:$E$125,'Leave Log'!$A$6:$A$125,$A29,'Leave Log'!$B$6:$B$125,"Vacation",'Leave Log'!$C$6:$C$125,"&gt;="&amp;B$5,'Leave Log'!$C$6:$C$125,"&lt;="&amp;EOMONTH(B$5,0)))</f>
        <v/>
      </c>
      <c r="C29" s="11">
        <f>IF($A29="","",SUMIFS('Leave Log'!$E$6:$E$125,'Leave Log'!$A$6:$A$125,$A29,'Leave Log'!$B$6:$B$125,"Vacation",'Leave Log'!$C$6:$C$125,"&gt;="&amp;C$5,'Leave Log'!$C$6:$C$125,"&lt;="&amp;EOMONTH(C$5,0)))</f>
        <v/>
      </c>
      <c r="D29" s="11">
        <f>IF($A29="","",SUMIFS('Leave Log'!$E$6:$E$125,'Leave Log'!$A$6:$A$125,$A29,'Leave Log'!$B$6:$B$125,"Vacation",'Leave Log'!$C$6:$C$125,"&gt;="&amp;D$5,'Leave Log'!$C$6:$C$125,"&lt;="&amp;EOMONTH(D$5,0)))</f>
        <v/>
      </c>
      <c r="E29" s="11">
        <f>IF($A29="","",SUMIFS('Leave Log'!$E$6:$E$125,'Leave Log'!$A$6:$A$125,$A29,'Leave Log'!$B$6:$B$125,"Vacation",'Leave Log'!$C$6:$C$125,"&gt;="&amp;E$5,'Leave Log'!$C$6:$C$125,"&lt;="&amp;EOMONTH(E$5,0)))</f>
        <v/>
      </c>
      <c r="F29" s="11">
        <f>IF($A29="","",SUMIFS('Leave Log'!$E$6:$E$125,'Leave Log'!$A$6:$A$125,$A29,'Leave Log'!$B$6:$B$125,"Vacation",'Leave Log'!$C$6:$C$125,"&gt;="&amp;F$5,'Leave Log'!$C$6:$C$125,"&lt;="&amp;EOMONTH(F$5,0)))</f>
        <v/>
      </c>
      <c r="G29" s="11">
        <f>IF($A29="","",SUMIFS('Leave Log'!$E$6:$E$125,'Leave Log'!$A$6:$A$125,$A29,'Leave Log'!$B$6:$B$125,"Vacation",'Leave Log'!$C$6:$C$125,"&gt;="&amp;G$5,'Leave Log'!$C$6:$C$125,"&lt;="&amp;EOMONTH(G$5,0)))</f>
        <v/>
      </c>
      <c r="H29" s="11">
        <f>IF($A29="","",SUMIFS('Leave Log'!$E$6:$E$125,'Leave Log'!$A$6:$A$125,$A29,'Leave Log'!$B$6:$B$125,"Vacation",'Leave Log'!$C$6:$C$125,"&gt;="&amp;H$5,'Leave Log'!$C$6:$C$125,"&lt;="&amp;EOMONTH(H$5,0)))</f>
        <v/>
      </c>
      <c r="I29" s="11">
        <f>IF($A29="","",SUMIFS('Leave Log'!$E$6:$E$125,'Leave Log'!$A$6:$A$125,$A29,'Leave Log'!$B$6:$B$125,"Vacation",'Leave Log'!$C$6:$C$125,"&gt;="&amp;I$5,'Leave Log'!$C$6:$C$125,"&lt;="&amp;EOMONTH(I$5,0)))</f>
        <v/>
      </c>
      <c r="J29" s="11">
        <f>IF($A29="","",SUMIFS('Leave Log'!$E$6:$E$125,'Leave Log'!$A$6:$A$125,$A29,'Leave Log'!$B$6:$B$125,"Vacation",'Leave Log'!$C$6:$C$125,"&gt;="&amp;J$5,'Leave Log'!$C$6:$C$125,"&lt;="&amp;EOMONTH(J$5,0)))</f>
        <v/>
      </c>
      <c r="K29" s="11">
        <f>IF($A29="","",SUMIFS('Leave Log'!$E$6:$E$125,'Leave Log'!$A$6:$A$125,$A29,'Leave Log'!$B$6:$B$125,"Vacation",'Leave Log'!$C$6:$C$125,"&gt;="&amp;K$5,'Leave Log'!$C$6:$C$125,"&lt;="&amp;EOMONTH(K$5,0)))</f>
        <v/>
      </c>
      <c r="L29" s="11">
        <f>IF($A29="","",SUMIFS('Leave Log'!$E$6:$E$125,'Leave Log'!$A$6:$A$125,$A29,'Leave Log'!$B$6:$B$125,"Vacation",'Leave Log'!$C$6:$C$125,"&gt;="&amp;L$5,'Leave Log'!$C$6:$C$125,"&lt;="&amp;EOMONTH(L$5,0)))</f>
        <v/>
      </c>
      <c r="M29" s="11">
        <f>IF($A29="","",SUMIFS('Leave Log'!$E$6:$E$125,'Leave Log'!$A$6:$A$125,$A29,'Leave Log'!$B$6:$B$125,"Vacation",'Leave Log'!$C$6:$C$125,"&gt;="&amp;M$5,'Leave Log'!$C$6:$C$125,"&lt;="&amp;EOMONTH(M$5,0)))</f>
        <v/>
      </c>
      <c r="N29" s="11">
        <f>IF($A29="","",SUM(B29:M29))</f>
        <v/>
      </c>
    </row>
    <row r="30">
      <c r="A30" s="6">
        <f>IF(Employees!A30="","",Employees!A30)</f>
        <v/>
      </c>
      <c r="B30" s="8">
        <f>IF($A30="","",SUMIFS('Leave Log'!$E$6:$E$125,'Leave Log'!$A$6:$A$125,$A30,'Leave Log'!$B$6:$B$125,"Vacation",'Leave Log'!$C$6:$C$125,"&gt;="&amp;B$5,'Leave Log'!$C$6:$C$125,"&lt;="&amp;EOMONTH(B$5,0)))</f>
        <v/>
      </c>
      <c r="C30" s="8">
        <f>IF($A30="","",SUMIFS('Leave Log'!$E$6:$E$125,'Leave Log'!$A$6:$A$125,$A30,'Leave Log'!$B$6:$B$125,"Vacation",'Leave Log'!$C$6:$C$125,"&gt;="&amp;C$5,'Leave Log'!$C$6:$C$125,"&lt;="&amp;EOMONTH(C$5,0)))</f>
        <v/>
      </c>
      <c r="D30" s="8">
        <f>IF($A30="","",SUMIFS('Leave Log'!$E$6:$E$125,'Leave Log'!$A$6:$A$125,$A30,'Leave Log'!$B$6:$B$125,"Vacation",'Leave Log'!$C$6:$C$125,"&gt;="&amp;D$5,'Leave Log'!$C$6:$C$125,"&lt;="&amp;EOMONTH(D$5,0)))</f>
        <v/>
      </c>
      <c r="E30" s="8">
        <f>IF($A30="","",SUMIFS('Leave Log'!$E$6:$E$125,'Leave Log'!$A$6:$A$125,$A30,'Leave Log'!$B$6:$B$125,"Vacation",'Leave Log'!$C$6:$C$125,"&gt;="&amp;E$5,'Leave Log'!$C$6:$C$125,"&lt;="&amp;EOMONTH(E$5,0)))</f>
        <v/>
      </c>
      <c r="F30" s="8">
        <f>IF($A30="","",SUMIFS('Leave Log'!$E$6:$E$125,'Leave Log'!$A$6:$A$125,$A30,'Leave Log'!$B$6:$B$125,"Vacation",'Leave Log'!$C$6:$C$125,"&gt;="&amp;F$5,'Leave Log'!$C$6:$C$125,"&lt;="&amp;EOMONTH(F$5,0)))</f>
        <v/>
      </c>
      <c r="G30" s="8">
        <f>IF($A30="","",SUMIFS('Leave Log'!$E$6:$E$125,'Leave Log'!$A$6:$A$125,$A30,'Leave Log'!$B$6:$B$125,"Vacation",'Leave Log'!$C$6:$C$125,"&gt;="&amp;G$5,'Leave Log'!$C$6:$C$125,"&lt;="&amp;EOMONTH(G$5,0)))</f>
        <v/>
      </c>
      <c r="H30" s="8">
        <f>IF($A30="","",SUMIFS('Leave Log'!$E$6:$E$125,'Leave Log'!$A$6:$A$125,$A30,'Leave Log'!$B$6:$B$125,"Vacation",'Leave Log'!$C$6:$C$125,"&gt;="&amp;H$5,'Leave Log'!$C$6:$C$125,"&lt;="&amp;EOMONTH(H$5,0)))</f>
        <v/>
      </c>
      <c r="I30" s="8">
        <f>IF($A30="","",SUMIFS('Leave Log'!$E$6:$E$125,'Leave Log'!$A$6:$A$125,$A30,'Leave Log'!$B$6:$B$125,"Vacation",'Leave Log'!$C$6:$C$125,"&gt;="&amp;I$5,'Leave Log'!$C$6:$C$125,"&lt;="&amp;EOMONTH(I$5,0)))</f>
        <v/>
      </c>
      <c r="J30" s="8">
        <f>IF($A30="","",SUMIFS('Leave Log'!$E$6:$E$125,'Leave Log'!$A$6:$A$125,$A30,'Leave Log'!$B$6:$B$125,"Vacation",'Leave Log'!$C$6:$C$125,"&gt;="&amp;J$5,'Leave Log'!$C$6:$C$125,"&lt;="&amp;EOMONTH(J$5,0)))</f>
        <v/>
      </c>
      <c r="K30" s="8">
        <f>IF($A30="","",SUMIFS('Leave Log'!$E$6:$E$125,'Leave Log'!$A$6:$A$125,$A30,'Leave Log'!$B$6:$B$125,"Vacation",'Leave Log'!$C$6:$C$125,"&gt;="&amp;K$5,'Leave Log'!$C$6:$C$125,"&lt;="&amp;EOMONTH(K$5,0)))</f>
        <v/>
      </c>
      <c r="L30" s="8">
        <f>IF($A30="","",SUMIFS('Leave Log'!$E$6:$E$125,'Leave Log'!$A$6:$A$125,$A30,'Leave Log'!$B$6:$B$125,"Vacation",'Leave Log'!$C$6:$C$125,"&gt;="&amp;L$5,'Leave Log'!$C$6:$C$125,"&lt;="&amp;EOMONTH(L$5,0)))</f>
        <v/>
      </c>
      <c r="M30" s="8">
        <f>IF($A30="","",SUMIFS('Leave Log'!$E$6:$E$125,'Leave Log'!$A$6:$A$125,$A30,'Leave Log'!$B$6:$B$125,"Vacation",'Leave Log'!$C$6:$C$125,"&gt;="&amp;M$5,'Leave Log'!$C$6:$C$125,"&lt;="&amp;EOMONTH(M$5,0)))</f>
        <v/>
      </c>
      <c r="N30" s="8">
        <f>IF($A30="","",SUM(B30:M30))</f>
        <v/>
      </c>
    </row>
    <row r="31">
      <c r="A31" s="9">
        <f>IF(Employees!A31="","",Employees!A31)</f>
        <v/>
      </c>
      <c r="B31" s="11">
        <f>IF($A31="","",SUMIFS('Leave Log'!$E$6:$E$125,'Leave Log'!$A$6:$A$125,$A31,'Leave Log'!$B$6:$B$125,"Vacation",'Leave Log'!$C$6:$C$125,"&gt;="&amp;B$5,'Leave Log'!$C$6:$C$125,"&lt;="&amp;EOMONTH(B$5,0)))</f>
        <v/>
      </c>
      <c r="C31" s="11">
        <f>IF($A31="","",SUMIFS('Leave Log'!$E$6:$E$125,'Leave Log'!$A$6:$A$125,$A31,'Leave Log'!$B$6:$B$125,"Vacation",'Leave Log'!$C$6:$C$125,"&gt;="&amp;C$5,'Leave Log'!$C$6:$C$125,"&lt;="&amp;EOMONTH(C$5,0)))</f>
        <v/>
      </c>
      <c r="D31" s="11">
        <f>IF($A31="","",SUMIFS('Leave Log'!$E$6:$E$125,'Leave Log'!$A$6:$A$125,$A31,'Leave Log'!$B$6:$B$125,"Vacation",'Leave Log'!$C$6:$C$125,"&gt;="&amp;D$5,'Leave Log'!$C$6:$C$125,"&lt;="&amp;EOMONTH(D$5,0)))</f>
        <v/>
      </c>
      <c r="E31" s="11">
        <f>IF($A31="","",SUMIFS('Leave Log'!$E$6:$E$125,'Leave Log'!$A$6:$A$125,$A31,'Leave Log'!$B$6:$B$125,"Vacation",'Leave Log'!$C$6:$C$125,"&gt;="&amp;E$5,'Leave Log'!$C$6:$C$125,"&lt;="&amp;EOMONTH(E$5,0)))</f>
        <v/>
      </c>
      <c r="F31" s="11">
        <f>IF($A31="","",SUMIFS('Leave Log'!$E$6:$E$125,'Leave Log'!$A$6:$A$125,$A31,'Leave Log'!$B$6:$B$125,"Vacation",'Leave Log'!$C$6:$C$125,"&gt;="&amp;F$5,'Leave Log'!$C$6:$C$125,"&lt;="&amp;EOMONTH(F$5,0)))</f>
        <v/>
      </c>
      <c r="G31" s="11">
        <f>IF($A31="","",SUMIFS('Leave Log'!$E$6:$E$125,'Leave Log'!$A$6:$A$125,$A31,'Leave Log'!$B$6:$B$125,"Vacation",'Leave Log'!$C$6:$C$125,"&gt;="&amp;G$5,'Leave Log'!$C$6:$C$125,"&lt;="&amp;EOMONTH(G$5,0)))</f>
        <v/>
      </c>
      <c r="H31" s="11">
        <f>IF($A31="","",SUMIFS('Leave Log'!$E$6:$E$125,'Leave Log'!$A$6:$A$125,$A31,'Leave Log'!$B$6:$B$125,"Vacation",'Leave Log'!$C$6:$C$125,"&gt;="&amp;H$5,'Leave Log'!$C$6:$C$125,"&lt;="&amp;EOMONTH(H$5,0)))</f>
        <v/>
      </c>
      <c r="I31" s="11">
        <f>IF($A31="","",SUMIFS('Leave Log'!$E$6:$E$125,'Leave Log'!$A$6:$A$125,$A31,'Leave Log'!$B$6:$B$125,"Vacation",'Leave Log'!$C$6:$C$125,"&gt;="&amp;I$5,'Leave Log'!$C$6:$C$125,"&lt;="&amp;EOMONTH(I$5,0)))</f>
        <v/>
      </c>
      <c r="J31" s="11">
        <f>IF($A31="","",SUMIFS('Leave Log'!$E$6:$E$125,'Leave Log'!$A$6:$A$125,$A31,'Leave Log'!$B$6:$B$125,"Vacation",'Leave Log'!$C$6:$C$125,"&gt;="&amp;J$5,'Leave Log'!$C$6:$C$125,"&lt;="&amp;EOMONTH(J$5,0)))</f>
        <v/>
      </c>
      <c r="K31" s="11">
        <f>IF($A31="","",SUMIFS('Leave Log'!$E$6:$E$125,'Leave Log'!$A$6:$A$125,$A31,'Leave Log'!$B$6:$B$125,"Vacation",'Leave Log'!$C$6:$C$125,"&gt;="&amp;K$5,'Leave Log'!$C$6:$C$125,"&lt;="&amp;EOMONTH(K$5,0)))</f>
        <v/>
      </c>
      <c r="L31" s="11">
        <f>IF($A31="","",SUMIFS('Leave Log'!$E$6:$E$125,'Leave Log'!$A$6:$A$125,$A31,'Leave Log'!$B$6:$B$125,"Vacation",'Leave Log'!$C$6:$C$125,"&gt;="&amp;L$5,'Leave Log'!$C$6:$C$125,"&lt;="&amp;EOMONTH(L$5,0)))</f>
        <v/>
      </c>
      <c r="M31" s="11">
        <f>IF($A31="","",SUMIFS('Leave Log'!$E$6:$E$125,'Leave Log'!$A$6:$A$125,$A31,'Leave Log'!$B$6:$B$125,"Vacation",'Leave Log'!$C$6:$C$125,"&gt;="&amp;M$5,'Leave Log'!$C$6:$C$125,"&lt;="&amp;EOMONTH(M$5,0)))</f>
        <v/>
      </c>
      <c r="N31" s="11">
        <f>IF($A31="","",SUM(B31:M31))</f>
        <v/>
      </c>
    </row>
    <row r="32">
      <c r="A32" s="6">
        <f>IF(Employees!A32="","",Employees!A32)</f>
        <v/>
      </c>
      <c r="B32" s="8">
        <f>IF($A32="","",SUMIFS('Leave Log'!$E$6:$E$125,'Leave Log'!$A$6:$A$125,$A32,'Leave Log'!$B$6:$B$125,"Vacation",'Leave Log'!$C$6:$C$125,"&gt;="&amp;B$5,'Leave Log'!$C$6:$C$125,"&lt;="&amp;EOMONTH(B$5,0)))</f>
        <v/>
      </c>
      <c r="C32" s="8">
        <f>IF($A32="","",SUMIFS('Leave Log'!$E$6:$E$125,'Leave Log'!$A$6:$A$125,$A32,'Leave Log'!$B$6:$B$125,"Vacation",'Leave Log'!$C$6:$C$125,"&gt;="&amp;C$5,'Leave Log'!$C$6:$C$125,"&lt;="&amp;EOMONTH(C$5,0)))</f>
        <v/>
      </c>
      <c r="D32" s="8">
        <f>IF($A32="","",SUMIFS('Leave Log'!$E$6:$E$125,'Leave Log'!$A$6:$A$125,$A32,'Leave Log'!$B$6:$B$125,"Vacation",'Leave Log'!$C$6:$C$125,"&gt;="&amp;D$5,'Leave Log'!$C$6:$C$125,"&lt;="&amp;EOMONTH(D$5,0)))</f>
        <v/>
      </c>
      <c r="E32" s="8">
        <f>IF($A32="","",SUMIFS('Leave Log'!$E$6:$E$125,'Leave Log'!$A$6:$A$125,$A32,'Leave Log'!$B$6:$B$125,"Vacation",'Leave Log'!$C$6:$C$125,"&gt;="&amp;E$5,'Leave Log'!$C$6:$C$125,"&lt;="&amp;EOMONTH(E$5,0)))</f>
        <v/>
      </c>
      <c r="F32" s="8">
        <f>IF($A32="","",SUMIFS('Leave Log'!$E$6:$E$125,'Leave Log'!$A$6:$A$125,$A32,'Leave Log'!$B$6:$B$125,"Vacation",'Leave Log'!$C$6:$C$125,"&gt;="&amp;F$5,'Leave Log'!$C$6:$C$125,"&lt;="&amp;EOMONTH(F$5,0)))</f>
        <v/>
      </c>
      <c r="G32" s="8">
        <f>IF($A32="","",SUMIFS('Leave Log'!$E$6:$E$125,'Leave Log'!$A$6:$A$125,$A32,'Leave Log'!$B$6:$B$125,"Vacation",'Leave Log'!$C$6:$C$125,"&gt;="&amp;G$5,'Leave Log'!$C$6:$C$125,"&lt;="&amp;EOMONTH(G$5,0)))</f>
        <v/>
      </c>
      <c r="H32" s="8">
        <f>IF($A32="","",SUMIFS('Leave Log'!$E$6:$E$125,'Leave Log'!$A$6:$A$125,$A32,'Leave Log'!$B$6:$B$125,"Vacation",'Leave Log'!$C$6:$C$125,"&gt;="&amp;H$5,'Leave Log'!$C$6:$C$125,"&lt;="&amp;EOMONTH(H$5,0)))</f>
        <v/>
      </c>
      <c r="I32" s="8">
        <f>IF($A32="","",SUMIFS('Leave Log'!$E$6:$E$125,'Leave Log'!$A$6:$A$125,$A32,'Leave Log'!$B$6:$B$125,"Vacation",'Leave Log'!$C$6:$C$125,"&gt;="&amp;I$5,'Leave Log'!$C$6:$C$125,"&lt;="&amp;EOMONTH(I$5,0)))</f>
        <v/>
      </c>
      <c r="J32" s="8">
        <f>IF($A32="","",SUMIFS('Leave Log'!$E$6:$E$125,'Leave Log'!$A$6:$A$125,$A32,'Leave Log'!$B$6:$B$125,"Vacation",'Leave Log'!$C$6:$C$125,"&gt;="&amp;J$5,'Leave Log'!$C$6:$C$125,"&lt;="&amp;EOMONTH(J$5,0)))</f>
        <v/>
      </c>
      <c r="K32" s="8">
        <f>IF($A32="","",SUMIFS('Leave Log'!$E$6:$E$125,'Leave Log'!$A$6:$A$125,$A32,'Leave Log'!$B$6:$B$125,"Vacation",'Leave Log'!$C$6:$C$125,"&gt;="&amp;K$5,'Leave Log'!$C$6:$C$125,"&lt;="&amp;EOMONTH(K$5,0)))</f>
        <v/>
      </c>
      <c r="L32" s="8">
        <f>IF($A32="","",SUMIFS('Leave Log'!$E$6:$E$125,'Leave Log'!$A$6:$A$125,$A32,'Leave Log'!$B$6:$B$125,"Vacation",'Leave Log'!$C$6:$C$125,"&gt;="&amp;L$5,'Leave Log'!$C$6:$C$125,"&lt;="&amp;EOMONTH(L$5,0)))</f>
        <v/>
      </c>
      <c r="M32" s="8">
        <f>IF($A32="","",SUMIFS('Leave Log'!$E$6:$E$125,'Leave Log'!$A$6:$A$125,$A32,'Leave Log'!$B$6:$B$125,"Vacation",'Leave Log'!$C$6:$C$125,"&gt;="&amp;M$5,'Leave Log'!$C$6:$C$125,"&lt;="&amp;EOMONTH(M$5,0)))</f>
        <v/>
      </c>
      <c r="N32" s="8">
        <f>IF($A32="","",SUM(B32:M32))</f>
        <v/>
      </c>
    </row>
    <row r="33">
      <c r="A33" s="9">
        <f>IF(Employees!A33="","",Employees!A33)</f>
        <v/>
      </c>
      <c r="B33" s="11">
        <f>IF($A33="","",SUMIFS('Leave Log'!$E$6:$E$125,'Leave Log'!$A$6:$A$125,$A33,'Leave Log'!$B$6:$B$125,"Vacation",'Leave Log'!$C$6:$C$125,"&gt;="&amp;B$5,'Leave Log'!$C$6:$C$125,"&lt;="&amp;EOMONTH(B$5,0)))</f>
        <v/>
      </c>
      <c r="C33" s="11">
        <f>IF($A33="","",SUMIFS('Leave Log'!$E$6:$E$125,'Leave Log'!$A$6:$A$125,$A33,'Leave Log'!$B$6:$B$125,"Vacation",'Leave Log'!$C$6:$C$125,"&gt;="&amp;C$5,'Leave Log'!$C$6:$C$125,"&lt;="&amp;EOMONTH(C$5,0)))</f>
        <v/>
      </c>
      <c r="D33" s="11">
        <f>IF($A33="","",SUMIFS('Leave Log'!$E$6:$E$125,'Leave Log'!$A$6:$A$125,$A33,'Leave Log'!$B$6:$B$125,"Vacation",'Leave Log'!$C$6:$C$125,"&gt;="&amp;D$5,'Leave Log'!$C$6:$C$125,"&lt;="&amp;EOMONTH(D$5,0)))</f>
        <v/>
      </c>
      <c r="E33" s="11">
        <f>IF($A33="","",SUMIFS('Leave Log'!$E$6:$E$125,'Leave Log'!$A$6:$A$125,$A33,'Leave Log'!$B$6:$B$125,"Vacation",'Leave Log'!$C$6:$C$125,"&gt;="&amp;E$5,'Leave Log'!$C$6:$C$125,"&lt;="&amp;EOMONTH(E$5,0)))</f>
        <v/>
      </c>
      <c r="F33" s="11">
        <f>IF($A33="","",SUMIFS('Leave Log'!$E$6:$E$125,'Leave Log'!$A$6:$A$125,$A33,'Leave Log'!$B$6:$B$125,"Vacation",'Leave Log'!$C$6:$C$125,"&gt;="&amp;F$5,'Leave Log'!$C$6:$C$125,"&lt;="&amp;EOMONTH(F$5,0)))</f>
        <v/>
      </c>
      <c r="G33" s="11">
        <f>IF($A33="","",SUMIFS('Leave Log'!$E$6:$E$125,'Leave Log'!$A$6:$A$125,$A33,'Leave Log'!$B$6:$B$125,"Vacation",'Leave Log'!$C$6:$C$125,"&gt;="&amp;G$5,'Leave Log'!$C$6:$C$125,"&lt;="&amp;EOMONTH(G$5,0)))</f>
        <v/>
      </c>
      <c r="H33" s="11">
        <f>IF($A33="","",SUMIFS('Leave Log'!$E$6:$E$125,'Leave Log'!$A$6:$A$125,$A33,'Leave Log'!$B$6:$B$125,"Vacation",'Leave Log'!$C$6:$C$125,"&gt;="&amp;H$5,'Leave Log'!$C$6:$C$125,"&lt;="&amp;EOMONTH(H$5,0)))</f>
        <v/>
      </c>
      <c r="I33" s="11">
        <f>IF($A33="","",SUMIFS('Leave Log'!$E$6:$E$125,'Leave Log'!$A$6:$A$125,$A33,'Leave Log'!$B$6:$B$125,"Vacation",'Leave Log'!$C$6:$C$125,"&gt;="&amp;I$5,'Leave Log'!$C$6:$C$125,"&lt;="&amp;EOMONTH(I$5,0)))</f>
        <v/>
      </c>
      <c r="J33" s="11">
        <f>IF($A33="","",SUMIFS('Leave Log'!$E$6:$E$125,'Leave Log'!$A$6:$A$125,$A33,'Leave Log'!$B$6:$B$125,"Vacation",'Leave Log'!$C$6:$C$125,"&gt;="&amp;J$5,'Leave Log'!$C$6:$C$125,"&lt;="&amp;EOMONTH(J$5,0)))</f>
        <v/>
      </c>
      <c r="K33" s="11">
        <f>IF($A33="","",SUMIFS('Leave Log'!$E$6:$E$125,'Leave Log'!$A$6:$A$125,$A33,'Leave Log'!$B$6:$B$125,"Vacation",'Leave Log'!$C$6:$C$125,"&gt;="&amp;K$5,'Leave Log'!$C$6:$C$125,"&lt;="&amp;EOMONTH(K$5,0)))</f>
        <v/>
      </c>
      <c r="L33" s="11">
        <f>IF($A33="","",SUMIFS('Leave Log'!$E$6:$E$125,'Leave Log'!$A$6:$A$125,$A33,'Leave Log'!$B$6:$B$125,"Vacation",'Leave Log'!$C$6:$C$125,"&gt;="&amp;L$5,'Leave Log'!$C$6:$C$125,"&lt;="&amp;EOMONTH(L$5,0)))</f>
        <v/>
      </c>
      <c r="M33" s="11">
        <f>IF($A33="","",SUMIFS('Leave Log'!$E$6:$E$125,'Leave Log'!$A$6:$A$125,$A33,'Leave Log'!$B$6:$B$125,"Vacation",'Leave Log'!$C$6:$C$125,"&gt;="&amp;M$5,'Leave Log'!$C$6:$C$125,"&lt;="&amp;EOMONTH(M$5,0)))</f>
        <v/>
      </c>
      <c r="N33" s="11">
        <f>IF($A33="","",SUM(B33:M33))</f>
        <v/>
      </c>
    </row>
    <row r="34">
      <c r="A34" s="6">
        <f>IF(Employees!A34="","",Employees!A34)</f>
        <v/>
      </c>
      <c r="B34" s="8">
        <f>IF($A34="","",SUMIFS('Leave Log'!$E$6:$E$125,'Leave Log'!$A$6:$A$125,$A34,'Leave Log'!$B$6:$B$125,"Vacation",'Leave Log'!$C$6:$C$125,"&gt;="&amp;B$5,'Leave Log'!$C$6:$C$125,"&lt;="&amp;EOMONTH(B$5,0)))</f>
        <v/>
      </c>
      <c r="C34" s="8">
        <f>IF($A34="","",SUMIFS('Leave Log'!$E$6:$E$125,'Leave Log'!$A$6:$A$125,$A34,'Leave Log'!$B$6:$B$125,"Vacation",'Leave Log'!$C$6:$C$125,"&gt;="&amp;C$5,'Leave Log'!$C$6:$C$125,"&lt;="&amp;EOMONTH(C$5,0)))</f>
        <v/>
      </c>
      <c r="D34" s="8">
        <f>IF($A34="","",SUMIFS('Leave Log'!$E$6:$E$125,'Leave Log'!$A$6:$A$125,$A34,'Leave Log'!$B$6:$B$125,"Vacation",'Leave Log'!$C$6:$C$125,"&gt;="&amp;D$5,'Leave Log'!$C$6:$C$125,"&lt;="&amp;EOMONTH(D$5,0)))</f>
        <v/>
      </c>
      <c r="E34" s="8">
        <f>IF($A34="","",SUMIFS('Leave Log'!$E$6:$E$125,'Leave Log'!$A$6:$A$125,$A34,'Leave Log'!$B$6:$B$125,"Vacation",'Leave Log'!$C$6:$C$125,"&gt;="&amp;E$5,'Leave Log'!$C$6:$C$125,"&lt;="&amp;EOMONTH(E$5,0)))</f>
        <v/>
      </c>
      <c r="F34" s="8">
        <f>IF($A34="","",SUMIFS('Leave Log'!$E$6:$E$125,'Leave Log'!$A$6:$A$125,$A34,'Leave Log'!$B$6:$B$125,"Vacation",'Leave Log'!$C$6:$C$125,"&gt;="&amp;F$5,'Leave Log'!$C$6:$C$125,"&lt;="&amp;EOMONTH(F$5,0)))</f>
        <v/>
      </c>
      <c r="G34" s="8">
        <f>IF($A34="","",SUMIFS('Leave Log'!$E$6:$E$125,'Leave Log'!$A$6:$A$125,$A34,'Leave Log'!$B$6:$B$125,"Vacation",'Leave Log'!$C$6:$C$125,"&gt;="&amp;G$5,'Leave Log'!$C$6:$C$125,"&lt;="&amp;EOMONTH(G$5,0)))</f>
        <v/>
      </c>
      <c r="H34" s="8">
        <f>IF($A34="","",SUMIFS('Leave Log'!$E$6:$E$125,'Leave Log'!$A$6:$A$125,$A34,'Leave Log'!$B$6:$B$125,"Vacation",'Leave Log'!$C$6:$C$125,"&gt;="&amp;H$5,'Leave Log'!$C$6:$C$125,"&lt;="&amp;EOMONTH(H$5,0)))</f>
        <v/>
      </c>
      <c r="I34" s="8">
        <f>IF($A34="","",SUMIFS('Leave Log'!$E$6:$E$125,'Leave Log'!$A$6:$A$125,$A34,'Leave Log'!$B$6:$B$125,"Vacation",'Leave Log'!$C$6:$C$125,"&gt;="&amp;I$5,'Leave Log'!$C$6:$C$125,"&lt;="&amp;EOMONTH(I$5,0)))</f>
        <v/>
      </c>
      <c r="J34" s="8">
        <f>IF($A34="","",SUMIFS('Leave Log'!$E$6:$E$125,'Leave Log'!$A$6:$A$125,$A34,'Leave Log'!$B$6:$B$125,"Vacation",'Leave Log'!$C$6:$C$125,"&gt;="&amp;J$5,'Leave Log'!$C$6:$C$125,"&lt;="&amp;EOMONTH(J$5,0)))</f>
        <v/>
      </c>
      <c r="K34" s="8">
        <f>IF($A34="","",SUMIFS('Leave Log'!$E$6:$E$125,'Leave Log'!$A$6:$A$125,$A34,'Leave Log'!$B$6:$B$125,"Vacation",'Leave Log'!$C$6:$C$125,"&gt;="&amp;K$5,'Leave Log'!$C$6:$C$125,"&lt;="&amp;EOMONTH(K$5,0)))</f>
        <v/>
      </c>
      <c r="L34" s="8">
        <f>IF($A34="","",SUMIFS('Leave Log'!$E$6:$E$125,'Leave Log'!$A$6:$A$125,$A34,'Leave Log'!$B$6:$B$125,"Vacation",'Leave Log'!$C$6:$C$125,"&gt;="&amp;L$5,'Leave Log'!$C$6:$C$125,"&lt;="&amp;EOMONTH(L$5,0)))</f>
        <v/>
      </c>
      <c r="M34" s="8">
        <f>IF($A34="","",SUMIFS('Leave Log'!$E$6:$E$125,'Leave Log'!$A$6:$A$125,$A34,'Leave Log'!$B$6:$B$125,"Vacation",'Leave Log'!$C$6:$C$125,"&gt;="&amp;M$5,'Leave Log'!$C$6:$C$125,"&lt;="&amp;EOMONTH(M$5,0)))</f>
        <v/>
      </c>
      <c r="N34" s="8">
        <f>IF($A34="","",SUM(B34:M34))</f>
        <v/>
      </c>
    </row>
    <row r="35">
      <c r="A35" s="9">
        <f>IF(Employees!A35="","",Employees!A35)</f>
        <v/>
      </c>
      <c r="B35" s="11">
        <f>IF($A35="","",SUMIFS('Leave Log'!$E$6:$E$125,'Leave Log'!$A$6:$A$125,$A35,'Leave Log'!$B$6:$B$125,"Vacation",'Leave Log'!$C$6:$C$125,"&gt;="&amp;B$5,'Leave Log'!$C$6:$C$125,"&lt;="&amp;EOMONTH(B$5,0)))</f>
        <v/>
      </c>
      <c r="C35" s="11">
        <f>IF($A35="","",SUMIFS('Leave Log'!$E$6:$E$125,'Leave Log'!$A$6:$A$125,$A35,'Leave Log'!$B$6:$B$125,"Vacation",'Leave Log'!$C$6:$C$125,"&gt;="&amp;C$5,'Leave Log'!$C$6:$C$125,"&lt;="&amp;EOMONTH(C$5,0)))</f>
        <v/>
      </c>
      <c r="D35" s="11">
        <f>IF($A35="","",SUMIFS('Leave Log'!$E$6:$E$125,'Leave Log'!$A$6:$A$125,$A35,'Leave Log'!$B$6:$B$125,"Vacation",'Leave Log'!$C$6:$C$125,"&gt;="&amp;D$5,'Leave Log'!$C$6:$C$125,"&lt;="&amp;EOMONTH(D$5,0)))</f>
        <v/>
      </c>
      <c r="E35" s="11">
        <f>IF($A35="","",SUMIFS('Leave Log'!$E$6:$E$125,'Leave Log'!$A$6:$A$125,$A35,'Leave Log'!$B$6:$B$125,"Vacation",'Leave Log'!$C$6:$C$125,"&gt;="&amp;E$5,'Leave Log'!$C$6:$C$125,"&lt;="&amp;EOMONTH(E$5,0)))</f>
        <v/>
      </c>
      <c r="F35" s="11">
        <f>IF($A35="","",SUMIFS('Leave Log'!$E$6:$E$125,'Leave Log'!$A$6:$A$125,$A35,'Leave Log'!$B$6:$B$125,"Vacation",'Leave Log'!$C$6:$C$125,"&gt;="&amp;F$5,'Leave Log'!$C$6:$C$125,"&lt;="&amp;EOMONTH(F$5,0)))</f>
        <v/>
      </c>
      <c r="G35" s="11">
        <f>IF($A35="","",SUMIFS('Leave Log'!$E$6:$E$125,'Leave Log'!$A$6:$A$125,$A35,'Leave Log'!$B$6:$B$125,"Vacation",'Leave Log'!$C$6:$C$125,"&gt;="&amp;G$5,'Leave Log'!$C$6:$C$125,"&lt;="&amp;EOMONTH(G$5,0)))</f>
        <v/>
      </c>
      <c r="H35" s="11">
        <f>IF($A35="","",SUMIFS('Leave Log'!$E$6:$E$125,'Leave Log'!$A$6:$A$125,$A35,'Leave Log'!$B$6:$B$125,"Vacation",'Leave Log'!$C$6:$C$125,"&gt;="&amp;H$5,'Leave Log'!$C$6:$C$125,"&lt;="&amp;EOMONTH(H$5,0)))</f>
        <v/>
      </c>
      <c r="I35" s="11">
        <f>IF($A35="","",SUMIFS('Leave Log'!$E$6:$E$125,'Leave Log'!$A$6:$A$125,$A35,'Leave Log'!$B$6:$B$125,"Vacation",'Leave Log'!$C$6:$C$125,"&gt;="&amp;I$5,'Leave Log'!$C$6:$C$125,"&lt;="&amp;EOMONTH(I$5,0)))</f>
        <v/>
      </c>
      <c r="J35" s="11">
        <f>IF($A35="","",SUMIFS('Leave Log'!$E$6:$E$125,'Leave Log'!$A$6:$A$125,$A35,'Leave Log'!$B$6:$B$125,"Vacation",'Leave Log'!$C$6:$C$125,"&gt;="&amp;J$5,'Leave Log'!$C$6:$C$125,"&lt;="&amp;EOMONTH(J$5,0)))</f>
        <v/>
      </c>
      <c r="K35" s="11">
        <f>IF($A35="","",SUMIFS('Leave Log'!$E$6:$E$125,'Leave Log'!$A$6:$A$125,$A35,'Leave Log'!$B$6:$B$125,"Vacation",'Leave Log'!$C$6:$C$125,"&gt;="&amp;K$5,'Leave Log'!$C$6:$C$125,"&lt;="&amp;EOMONTH(K$5,0)))</f>
        <v/>
      </c>
      <c r="L35" s="11">
        <f>IF($A35="","",SUMIFS('Leave Log'!$E$6:$E$125,'Leave Log'!$A$6:$A$125,$A35,'Leave Log'!$B$6:$B$125,"Vacation",'Leave Log'!$C$6:$C$125,"&gt;="&amp;L$5,'Leave Log'!$C$6:$C$125,"&lt;="&amp;EOMONTH(L$5,0)))</f>
        <v/>
      </c>
      <c r="M35" s="11">
        <f>IF($A35="","",SUMIFS('Leave Log'!$E$6:$E$125,'Leave Log'!$A$6:$A$125,$A35,'Leave Log'!$B$6:$B$125,"Vacation",'Leave Log'!$C$6:$C$125,"&gt;="&amp;M$5,'Leave Log'!$C$6:$C$125,"&lt;="&amp;EOMONTH(M$5,0)))</f>
        <v/>
      </c>
      <c r="N35" s="11">
        <f>IF($A35="","",SUM(B35:M35))</f>
        <v/>
      </c>
    </row>
    <row r="36">
      <c r="A36" s="16" t="inlineStr">
        <is>
          <t>TEAM TOTAL</t>
        </is>
      </c>
      <c r="B36" s="17">
        <f>SUM(B6:B35)</f>
        <v/>
      </c>
      <c r="C36" s="17">
        <f>SUM(C6:C35)</f>
        <v/>
      </c>
      <c r="D36" s="17">
        <f>SUM(D6:D35)</f>
        <v/>
      </c>
      <c r="E36" s="17">
        <f>SUM(E6:E35)</f>
        <v/>
      </c>
      <c r="F36" s="17">
        <f>SUM(F6:F35)</f>
        <v/>
      </c>
      <c r="G36" s="17">
        <f>SUM(G6:G35)</f>
        <v/>
      </c>
      <c r="H36" s="17">
        <f>SUM(H6:H35)</f>
        <v/>
      </c>
      <c r="I36" s="17">
        <f>SUM(I6:I35)</f>
        <v/>
      </c>
      <c r="J36" s="17">
        <f>SUM(J6:J35)</f>
        <v/>
      </c>
      <c r="K36" s="17">
        <f>SUM(K6:K35)</f>
        <v/>
      </c>
      <c r="L36" s="17">
        <f>SUM(L6:L35)</f>
        <v/>
      </c>
      <c r="M36" s="17">
        <f>SUM(M6:M35)</f>
        <v/>
      </c>
      <c r="N36" s="17">
        <f>SUM(N6:N35)</f>
        <v/>
      </c>
    </row>
    <row r="38">
      <c r="A38" s="2" t="inlineStr">
        <is>
          <t>A month with several people at zero remaining is a coverage problem — spot it here before you approve the next request.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</cols>
  <sheetData>
    <row r="1">
      <c r="A1" s="1" t="inlineStr">
        <is>
          <t>Public Holidays</t>
        </is>
      </c>
    </row>
    <row r="2">
      <c r="A2" s="2" t="inlineStr">
        <is>
          <t>Dates listed here are excluded from the working-day count on the Leave Log.</t>
        </is>
      </c>
    </row>
    <row r="4">
      <c r="A4" s="2" t="inlineStr">
        <is>
          <t>Add your own — the list ships empty so it is never wrong for your country.</t>
        </is>
      </c>
    </row>
    <row r="5">
      <c r="A5" s="5" t="inlineStr">
        <is>
          <t>Date</t>
        </is>
      </c>
      <c r="B5" s="5" t="inlineStr">
        <is>
          <t>Holiday</t>
        </is>
      </c>
    </row>
    <row r="6">
      <c r="A6" s="12" t="n"/>
      <c r="B6" s="6" t="n"/>
    </row>
    <row r="7">
      <c r="A7" s="13" t="n"/>
      <c r="B7" s="9" t="n"/>
    </row>
    <row r="8">
      <c r="A8" s="12" t="n"/>
      <c r="B8" s="6" t="n"/>
    </row>
    <row r="9">
      <c r="A9" s="13" t="n"/>
      <c r="B9" s="9" t="n"/>
    </row>
    <row r="10">
      <c r="A10" s="12" t="n"/>
      <c r="B10" s="6" t="n"/>
    </row>
    <row r="11">
      <c r="A11" s="13" t="n"/>
      <c r="B11" s="9" t="n"/>
    </row>
    <row r="12">
      <c r="A12" s="12" t="n"/>
      <c r="B12" s="6" t="n"/>
    </row>
    <row r="13">
      <c r="A13" s="13" t="n"/>
      <c r="B13" s="9" t="n"/>
    </row>
    <row r="14">
      <c r="A14" s="12" t="n"/>
      <c r="B14" s="6" t="n"/>
    </row>
    <row r="15">
      <c r="A15" s="13" t="n"/>
      <c r="B15" s="9" t="n"/>
    </row>
    <row r="16">
      <c r="A16" s="12" t="n"/>
      <c r="B16" s="6" t="n"/>
    </row>
    <row r="17">
      <c r="A17" s="13" t="n"/>
      <c r="B17" s="9" t="n"/>
    </row>
    <row r="18">
      <c r="A18" s="12" t="n"/>
      <c r="B18" s="6" t="n"/>
    </row>
    <row r="19">
      <c r="A19" s="13" t="n"/>
      <c r="B19" s="9" t="n"/>
    </row>
    <row r="20">
      <c r="A20" s="12" t="n"/>
      <c r="B20" s="6" t="n"/>
    </row>
    <row r="21">
      <c r="A21" s="13" t="n"/>
      <c r="B21" s="9" t="n"/>
    </row>
    <row r="22">
      <c r="A22" s="12" t="n"/>
      <c r="B22" s="6" t="n"/>
    </row>
    <row r="23">
      <c r="A23" s="13" t="n"/>
      <c r="B23" s="9" t="n"/>
    </row>
    <row r="24">
      <c r="A24" s="12" t="n"/>
      <c r="B24" s="6" t="n"/>
    </row>
    <row r="25">
      <c r="A25" s="13" t="n"/>
      <c r="B25" s="9" t="n"/>
    </row>
    <row r="26">
      <c r="A26" s="12" t="n"/>
      <c r="B26" s="6" t="n"/>
    </row>
    <row r="27">
      <c r="A27" s="13" t="n"/>
      <c r="B27" s="9" t="n"/>
    </row>
    <row r="28">
      <c r="A28" s="12" t="n"/>
      <c r="B28" s="6" t="n"/>
    </row>
    <row r="29">
      <c r="A29" s="13" t="n"/>
      <c r="B29" s="9" t="n"/>
    </row>
    <row r="30">
      <c r="A30" s="12" t="n"/>
      <c r="B30" s="6" t="n"/>
    </row>
    <row r="31">
      <c r="A31" s="13" t="n"/>
      <c r="B31" s="9" t="n"/>
    </row>
    <row r="32">
      <c r="A32" s="12" t="n"/>
      <c r="B32" s="6" t="n"/>
    </row>
    <row r="33">
      <c r="A33" s="13" t="n"/>
      <c r="B33" s="9" t="n"/>
    </row>
    <row r="34">
      <c r="A34" s="12" t="n"/>
      <c r="B34" s="6" t="n"/>
    </row>
    <row r="35">
      <c r="A35" s="13" t="n"/>
      <c r="B35" s="9" t="n"/>
    </row>
    <row r="36">
      <c r="A36" s="12" t="n"/>
      <c r="B36" s="6" t="n"/>
    </row>
    <row r="37">
      <c r="A37" s="13" t="n"/>
      <c r="B37" s="9" t="n"/>
    </row>
    <row r="38">
      <c r="A38" s="12" t="n"/>
      <c r="B38" s="6" t="n"/>
    </row>
    <row r="39">
      <c r="A39" s="13" t="n"/>
      <c r="B39" s="9" t="n"/>
    </row>
    <row r="40">
      <c r="A40" s="12" t="n"/>
      <c r="B40" s="6" t="n"/>
    </row>
    <row r="41">
      <c r="A41" s="13" t="n"/>
      <c r="B41" s="9" t="n"/>
    </row>
    <row r="42">
      <c r="A42" s="12" t="n"/>
      <c r="B42" s="6" t="n"/>
    </row>
    <row r="43">
      <c r="A43" s="13" t="n"/>
      <c r="B43" s="9" t="n"/>
    </row>
    <row r="44">
      <c r="A44" s="12" t="n"/>
      <c r="B44" s="6" t="n"/>
    </row>
    <row r="45">
      <c r="A45" s="13" t="n"/>
      <c r="B45" s="9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48" customWidth="1" min="3" max="3"/>
  </cols>
  <sheetData>
    <row r="1">
      <c r="A1" s="1" t="inlineStr">
        <is>
          <t>Leave Types</t>
        </is>
      </c>
    </row>
    <row r="2">
      <c r="A2" s="2" t="inlineStr">
        <is>
          <t>Type these exactly as written into column B of the Leave Log.</t>
        </is>
      </c>
    </row>
    <row r="5">
      <c r="A5" s="5" t="inlineStr">
        <is>
          <t>Leave Type</t>
        </is>
      </c>
      <c r="B5" s="5" t="inlineStr">
        <is>
          <t>Deducts from allowance?</t>
        </is>
      </c>
      <c r="C5" s="5" t="inlineStr">
        <is>
          <t>Notes</t>
        </is>
      </c>
    </row>
    <row r="6">
      <c r="A6" s="21" t="inlineStr">
        <is>
          <t>Vacation</t>
        </is>
      </c>
      <c r="B6" s="8" t="inlineStr">
        <is>
          <t>Yes</t>
        </is>
      </c>
      <c r="C6" s="6" t="inlineStr">
        <is>
          <t>Deducts from the annual allowance.</t>
        </is>
      </c>
    </row>
    <row r="7">
      <c r="A7" s="22" t="inlineStr">
        <is>
          <t>Sick</t>
        </is>
      </c>
      <c r="B7" s="11" t="inlineStr">
        <is>
          <t>No</t>
        </is>
      </c>
      <c r="C7" s="9" t="inlineStr">
        <is>
          <t>Tracked separately — does not reduce vacation days.</t>
        </is>
      </c>
    </row>
    <row r="8">
      <c r="A8" s="21" t="inlineStr">
        <is>
          <t>Personal</t>
        </is>
      </c>
      <c r="B8" s="8" t="inlineStr">
        <is>
          <t>Yes</t>
        </is>
      </c>
      <c r="C8" s="6" t="inlineStr">
        <is>
          <t>Deducts from the annual allowance.</t>
        </is>
      </c>
    </row>
    <row r="9">
      <c r="A9" s="22" t="inlineStr">
        <is>
          <t>Unpaid</t>
        </is>
      </c>
      <c r="B9" s="11" t="inlineStr">
        <is>
          <t>No</t>
        </is>
      </c>
      <c r="C9" s="9" t="inlineStr">
        <is>
          <t>Recorded for payroll, not deducted from allowance.</t>
        </is>
      </c>
    </row>
    <row r="10">
      <c r="A10" s="21" t="inlineStr">
        <is>
          <t>Parental</t>
        </is>
      </c>
      <c r="B10" s="8" t="inlineStr">
        <is>
          <t>No</t>
        </is>
      </c>
      <c r="C10" s="6" t="inlineStr">
        <is>
          <t>Statutory leave, tracked separately.</t>
        </is>
      </c>
    </row>
    <row r="11">
      <c r="A11" s="22" t="inlineStr">
        <is>
          <t>Bereavement</t>
        </is>
      </c>
      <c r="B11" s="11" t="inlineStr">
        <is>
          <t>No</t>
        </is>
      </c>
      <c r="C11" s="9" t="inlineStr">
        <is>
          <t>Compassionate leave, tracked separately.</t>
        </is>
      </c>
    </row>
    <row r="14">
      <c r="A14" s="2" t="inlineStr">
        <is>
          <t>Only "Vacation" is deducted on the Balances tab. To deduct another type, add it to the SUMIFS in Balances column C, or rename your type to Vacation.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2026-08-23T06:03:25Z</dcterms:created>
  <dcterms:modified xsi:type="dcterms:W3CDTF">2026-08-23T06:03:25Z</dcterms:modified>
</cp:coreProperties>
</file>